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" i="1" l="1"/>
  <c r="AE33" i="1"/>
  <c r="AE34" i="1"/>
  <c r="AE35" i="1"/>
  <c r="AE36" i="1"/>
  <c r="AE37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AE3" i="1"/>
  <c r="AC33" i="1"/>
  <c r="AC34" i="1"/>
  <c r="AC35" i="1"/>
  <c r="AC36" i="1"/>
  <c r="AC37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C5" i="1"/>
  <c r="AC4" i="1"/>
  <c r="AC3" i="1"/>
  <c r="AC2" i="1"/>
  <c r="AB2" i="1"/>
  <c r="AA33" i="1"/>
  <c r="AA34" i="1"/>
  <c r="AA35" i="1"/>
  <c r="AA36" i="1"/>
  <c r="AA37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2" i="1"/>
  <c r="R16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2" i="1"/>
  <c r="S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2" i="1"/>
  <c r="K33" i="1"/>
  <c r="K34" i="1"/>
  <c r="K35" i="1"/>
  <c r="K36" i="1"/>
  <c r="K37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G33" i="1"/>
  <c r="G34" i="1"/>
  <c r="G35" i="1"/>
  <c r="G36" i="1"/>
  <c r="G37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Z2" i="1" l="1"/>
  <c r="Z3" i="1"/>
  <c r="AD3" i="1" s="1"/>
  <c r="Z7" i="1"/>
  <c r="AD7" i="1" s="1"/>
  <c r="Z10" i="1"/>
  <c r="Z15" i="1"/>
  <c r="AD15" i="1" s="1"/>
  <c r="Z17" i="1"/>
  <c r="Z19" i="1"/>
  <c r="AD19" i="1" s="1"/>
  <c r="Z22" i="1"/>
  <c r="Z23" i="1"/>
  <c r="AD23" i="1" s="1"/>
  <c r="Z26" i="1"/>
  <c r="Z31" i="1"/>
  <c r="AD31" i="1" s="1"/>
  <c r="Z35" i="1"/>
  <c r="Z37" i="1"/>
  <c r="AD37" i="1" s="1"/>
  <c r="Z36" i="1"/>
  <c r="AD36" i="1" s="1"/>
  <c r="Z32" i="1"/>
  <c r="Z29" i="1"/>
  <c r="Z28" i="1"/>
  <c r="Z25" i="1"/>
  <c r="Z20" i="1"/>
  <c r="Z16" i="1"/>
  <c r="AD16" i="1" s="1"/>
  <c r="Z13" i="1"/>
  <c r="Z12" i="1"/>
  <c r="Z9" i="1"/>
  <c r="Z6" i="1"/>
  <c r="Z4" i="1"/>
  <c r="Z33" i="1"/>
  <c r="AD33" i="1" s="1"/>
  <c r="AB33" i="1"/>
  <c r="Z34" i="1"/>
  <c r="AD34" i="1" s="1"/>
  <c r="AB34" i="1"/>
  <c r="AB35" i="1"/>
  <c r="AB36" i="1"/>
  <c r="AB37" i="1"/>
  <c r="AB32" i="1"/>
  <c r="AB31" i="1"/>
  <c r="AB30" i="1"/>
  <c r="Z30" i="1"/>
  <c r="AB29" i="1"/>
  <c r="AB28" i="1"/>
  <c r="AB27" i="1"/>
  <c r="Z27" i="1"/>
  <c r="AD27" i="1" s="1"/>
  <c r="AB26" i="1"/>
  <c r="AB25" i="1"/>
  <c r="AB24" i="1"/>
  <c r="Z24" i="1"/>
  <c r="AB23" i="1"/>
  <c r="AB22" i="1"/>
  <c r="AB21" i="1"/>
  <c r="Z21" i="1"/>
  <c r="AB20" i="1"/>
  <c r="AB19" i="1"/>
  <c r="AB18" i="1"/>
  <c r="Z18" i="1"/>
  <c r="AB17" i="1"/>
  <c r="AB16" i="1"/>
  <c r="AB15" i="1"/>
  <c r="AB14" i="1"/>
  <c r="Z14" i="1"/>
  <c r="AB13" i="1"/>
  <c r="AB12" i="1"/>
  <c r="AB11" i="1"/>
  <c r="Z11" i="1"/>
  <c r="AD11" i="1" s="1"/>
  <c r="AB10" i="1"/>
  <c r="AB9" i="1"/>
  <c r="AB8" i="1"/>
  <c r="Z8" i="1"/>
  <c r="AB7" i="1"/>
  <c r="AB6" i="1"/>
  <c r="AB5" i="1"/>
  <c r="Z5" i="1"/>
  <c r="AB4" i="1"/>
  <c r="AB3" i="1"/>
  <c r="AD35" i="1" l="1"/>
  <c r="AD2" i="1"/>
  <c r="AD4" i="1"/>
  <c r="AD6" i="1"/>
  <c r="AD13" i="1"/>
  <c r="AD20" i="1"/>
  <c r="AD22" i="1"/>
  <c r="AD29" i="1"/>
  <c r="AD8" i="1"/>
  <c r="AD10" i="1"/>
  <c r="AD17" i="1"/>
  <c r="AD24" i="1"/>
  <c r="AD26" i="1"/>
  <c r="AD5" i="1"/>
  <c r="AD12" i="1"/>
  <c r="AD14" i="1"/>
  <c r="AD21" i="1"/>
  <c r="AD28" i="1"/>
  <c r="AD30" i="1"/>
  <c r="AD9" i="1"/>
  <c r="AD18" i="1"/>
  <c r="AD25" i="1"/>
  <c r="AD32" i="1"/>
  <c r="P33" i="1" l="1"/>
  <c r="P34" i="1"/>
  <c r="R34" i="1" s="1"/>
  <c r="P35" i="1"/>
  <c r="R35" i="1" s="1"/>
  <c r="P36" i="1"/>
  <c r="R36" i="1" s="1"/>
  <c r="P37" i="1"/>
  <c r="R37" i="1" s="1"/>
  <c r="F37" i="1"/>
  <c r="J37" i="1"/>
  <c r="N37" i="1"/>
  <c r="F36" i="1"/>
  <c r="J36" i="1"/>
  <c r="N36" i="1"/>
  <c r="F35" i="1"/>
  <c r="J35" i="1"/>
  <c r="N35" i="1"/>
  <c r="F34" i="1"/>
  <c r="J34" i="1"/>
  <c r="N34" i="1"/>
  <c r="F33" i="1"/>
  <c r="J33" i="1"/>
  <c r="N33" i="1"/>
  <c r="R33" i="1" l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N3" i="1"/>
  <c r="N4" i="1"/>
  <c r="R4" i="1" s="1"/>
  <c r="N5" i="1"/>
  <c r="N6" i="1"/>
  <c r="N7" i="1"/>
  <c r="N8" i="1"/>
  <c r="N9" i="1"/>
  <c r="N10" i="1"/>
  <c r="N11" i="1"/>
  <c r="N12" i="1"/>
  <c r="R12" i="1" s="1"/>
  <c r="N13" i="1"/>
  <c r="N14" i="1"/>
  <c r="N15" i="1"/>
  <c r="N16" i="1"/>
  <c r="N17" i="1"/>
  <c r="N18" i="1"/>
  <c r="N19" i="1"/>
  <c r="N20" i="1"/>
  <c r="R20" i="1" s="1"/>
  <c r="N21" i="1"/>
  <c r="N22" i="1"/>
  <c r="N23" i="1"/>
  <c r="N24" i="1"/>
  <c r="N25" i="1"/>
  <c r="N26" i="1"/>
  <c r="N27" i="1"/>
  <c r="N28" i="1"/>
  <c r="N29" i="1"/>
  <c r="N30" i="1"/>
  <c r="N31" i="1"/>
  <c r="N3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N2" i="1"/>
  <c r="J2" i="1"/>
  <c r="R8" i="1" l="1"/>
  <c r="R28" i="1"/>
  <c r="R24" i="1"/>
  <c r="R31" i="1"/>
  <c r="R32" i="1"/>
  <c r="R27" i="1"/>
  <c r="R23" i="1"/>
  <c r="R19" i="1"/>
  <c r="R29" i="1"/>
  <c r="R30" i="1"/>
  <c r="R22" i="1"/>
  <c r="R21" i="1"/>
  <c r="R17" i="1"/>
  <c r="R15" i="1"/>
  <c r="R10" i="1"/>
  <c r="R9" i="1"/>
  <c r="R11" i="1"/>
  <c r="R7" i="1"/>
  <c r="R3" i="1"/>
  <c r="R26" i="1"/>
  <c r="R25" i="1"/>
  <c r="R18" i="1"/>
  <c r="R14" i="1"/>
  <c r="R13" i="1"/>
  <c r="R6" i="1"/>
  <c r="R5" i="1"/>
  <c r="R2" i="1"/>
  <c r="F32" i="1" l="1"/>
  <c r="F22" i="1"/>
  <c r="F23" i="1"/>
  <c r="F24" i="1"/>
  <c r="F25" i="1"/>
  <c r="F26" i="1"/>
  <c r="F27" i="1"/>
  <c r="F28" i="1"/>
  <c r="F29" i="1"/>
  <c r="F30" i="1"/>
  <c r="F31" i="1"/>
  <c r="F13" i="1" l="1"/>
  <c r="F14" i="1"/>
  <c r="F15" i="1"/>
  <c r="F16" i="1"/>
  <c r="F17" i="1"/>
  <c r="F18" i="1"/>
  <c r="F19" i="1"/>
  <c r="F20" i="1" l="1"/>
  <c r="F21" i="1"/>
  <c r="F12" i="1" l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<sst xmlns="http://schemas.openxmlformats.org/spreadsheetml/2006/main" count="67" uniqueCount="67">
  <si>
    <t>Vial Label</t>
  </si>
  <si>
    <t>Empty weight (g)</t>
  </si>
  <si>
    <t>Weight with aluquot (g)</t>
  </si>
  <si>
    <t>Weight of aliquot (g)</t>
  </si>
  <si>
    <t>Weight after dilution (g)</t>
  </si>
  <si>
    <t>Sample weight (g)</t>
  </si>
  <si>
    <t>Weight with IS</t>
  </si>
  <si>
    <t>Sample weight with IS</t>
  </si>
  <si>
    <t>Weight of IS added</t>
  </si>
  <si>
    <t>Conc of IS (ppb)</t>
  </si>
  <si>
    <t>DC4 L 1 mL</t>
  </si>
  <si>
    <t>DC4 L 2 mL</t>
  </si>
  <si>
    <t>DC4 L 3 mL</t>
  </si>
  <si>
    <t>DC4 L 4 mL</t>
  </si>
  <si>
    <t>DC4 L 5 mL</t>
  </si>
  <si>
    <t>DC4 W 1.5 mL</t>
  </si>
  <si>
    <t>DC4 W 2.5 mL</t>
  </si>
  <si>
    <t>DC4 W 3.5 mL</t>
  </si>
  <si>
    <t>DC4 W 4.5 mL</t>
  </si>
  <si>
    <t>DC4 W 5.5 mL</t>
  </si>
  <si>
    <t>DC4 W 6.5 mL</t>
  </si>
  <si>
    <t>DC4 W 7.5 mL</t>
  </si>
  <si>
    <t>DC4 W 8.5 mL</t>
  </si>
  <si>
    <t>DC4 W 9.5 mL</t>
  </si>
  <si>
    <t>DC4 W 10.5 mL</t>
  </si>
  <si>
    <t>DC4 W 11.5 mL</t>
  </si>
  <si>
    <t>DC4 E 1 mL</t>
  </si>
  <si>
    <t>DC4 E 2 mL</t>
  </si>
  <si>
    <t>DC4 E 3 mL</t>
  </si>
  <si>
    <t>DC4 E 4 mL</t>
  </si>
  <si>
    <t>DC4 E 5 mL</t>
  </si>
  <si>
    <t>DC4 E 6 mL</t>
  </si>
  <si>
    <t>DC4 E 7 mL</t>
  </si>
  <si>
    <t>DC4 E 8 mL</t>
  </si>
  <si>
    <t>DC4 E 9 mL</t>
  </si>
  <si>
    <t>DC4 E 10 mL</t>
  </si>
  <si>
    <t>DC4 E 11 mL</t>
  </si>
  <si>
    <t>DC4 E 12 mL</t>
  </si>
  <si>
    <t>DC4 E 13 mL</t>
  </si>
  <si>
    <t>DC4 E 14 mL</t>
  </si>
  <si>
    <t>DC4 E 15 mL</t>
  </si>
  <si>
    <t>DC4 E 16 mL</t>
  </si>
  <si>
    <t>DC4 E 17 mL</t>
  </si>
  <si>
    <t>DC4 E 18 mL</t>
  </si>
  <si>
    <t>DC4 E 19 mL</t>
  </si>
  <si>
    <t>DC4 E 20 mL</t>
  </si>
  <si>
    <t>Concentration factor</t>
  </si>
  <si>
    <t>Dilution factor from 1st dilution</t>
  </si>
  <si>
    <t xml:space="preserve">Calc conc factor and 1st dilution </t>
  </si>
  <si>
    <t>Dilution factor from 2nd dilution</t>
  </si>
  <si>
    <t>Total dilution factor and conc factor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</si>
  <si>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</si>
  <si>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aluquot (g) σ</t>
  </si>
  <si>
    <t>Weight of aliquot (g) σ</t>
  </si>
  <si>
    <t>Weight after dilution (g) σ</t>
  </si>
  <si>
    <t>Sample weight (g) σ</t>
  </si>
  <si>
    <t>Weight with IS σ</t>
  </si>
  <si>
    <t>Sample weight with IS σ</t>
  </si>
  <si>
    <t>Weight of IS added σ</t>
  </si>
  <si>
    <t>Conc of IS (ppb) σ</t>
  </si>
  <si>
    <t>% of 5 ppb</t>
  </si>
  <si>
    <t>Concentration factor σ</t>
  </si>
  <si>
    <t>Dilution factor from 1st dilution σ</t>
  </si>
  <si>
    <t>Calc conc factor and 1st dilution σ</t>
  </si>
  <si>
    <t>Dilution factor from 2nd dilution σ</t>
  </si>
  <si>
    <t>Total dilution factor and conc factor σ</t>
  </si>
  <si>
    <r>
      <t xml:space="preserve">% of 5 ppb </t>
    </r>
    <r>
      <rPr>
        <sz val="11"/>
        <color theme="1"/>
        <rFont val="Calibri"/>
        <family val="2"/>
      </rPr>
      <t>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</si>
</sst>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3" xfId="0" applyFill="1" applyBorder="1"/>
    <xf numFmtId="0" fontId="0" fillId="0" borderId="4" xfId="0" applyBorder="1"/>
    <xf numFmtId="0" fontId="0" fillId="2" borderId="1" xfId="0" applyFill="1" applyBorder="1"/>
    <xf numFmtId="0" fontId="0" fillId="0" borderId="4" xfId="0" applyFill="1" applyBorder="1"/>
    <xf numFmtId="0" fontId="0" fillId="3" borderId="4" xfId="0" applyFill="1" applyBorder="1"/>
    <xf numFmtId="0" fontId="0" fillId="4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0" fillId="2" borderId="3" xfId="0" applyFill="1" applyBorder="1"/>
    <xf numFmtId="0" fontId="0" fillId="3" borderId="3" xfId="0" applyFill="1" applyBorder="1"/>
    <xf numFmtId="0" fontId="0" fillId="0" borderId="1" xfId="0" applyFill="1" applyBorder="1"/>
    <xf numFmtId="0" fontId="0" fillId="0" borderId="5" xfId="0" applyBorder="1"/>
    <xf numFmtId="0" fontId="0" fillId="0" borderId="2" xfId="0" applyFill="1" applyBorder="1"/>
    <xf numFmtId="0" fontId="0" fillId="5" borderId="1" xfId="0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3" xfId="0" applyFill="1" applyBorder="1"/>
    <xf numFmtId="0" fontId="0" fillId="5" borderId="0" xfId="0" applyFill="1"/>
    <xf numFmtId="0" fontId="0" fillId="5" borderId="2" xfId="0" applyFill="1" applyBorder="1"/>
    <xf numFmtId="0" fontId="0" fillId="4" borderId="3" xfId="0" applyFill="1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7"/>
  <sheetViews>
    <sheetView tabSelected="1" topLeftCell="H1" zoomScale="70" zoomScaleNormal="70" workbookViewId="0">
      <selection activeCell="N43" sqref="N43"/>
    </sheetView>
  </sheetViews>
  <sheetFormatPr defaultRowHeight="15" x14ac:dyDescent="0.25"/>
  <cols>
    <col min="1" max="1" width="13.85546875" bestFit="1" customWidth="1"/>
    <col min="2" max="2" width="16.140625" bestFit="1" customWidth="1"/>
    <col min="3" max="3" width="17.85546875" style="22" bestFit="1" customWidth="1"/>
    <col min="4" max="4" width="22.42578125" bestFit="1" customWidth="1"/>
    <col min="5" max="5" width="24" style="22" bestFit="1" customWidth="1"/>
    <col min="6" max="6" width="19.5703125" bestFit="1" customWidth="1"/>
    <col min="7" max="7" width="21.140625" style="22" bestFit="1" customWidth="1"/>
    <col min="8" max="8" width="22.85546875" bestFit="1" customWidth="1"/>
    <col min="9" max="9" width="24.42578125" style="22" bestFit="1" customWidth="1"/>
    <col min="10" max="10" width="17.28515625" bestFit="1" customWidth="1"/>
    <col min="11" max="11" width="18.85546875" style="22" bestFit="1" customWidth="1"/>
    <col min="12" max="12" width="14" bestFit="1" customWidth="1"/>
    <col min="13" max="13" width="15.5703125" style="22" bestFit="1" customWidth="1"/>
    <col min="14" max="14" width="20.85546875" bestFit="1" customWidth="1"/>
    <col min="15" max="15" width="22.5703125" style="22" bestFit="1" customWidth="1"/>
    <col min="16" max="16" width="18" bestFit="1" customWidth="1"/>
    <col min="17" max="17" width="19.5703125" style="22" bestFit="1" customWidth="1"/>
    <col min="18" max="18" width="15" bestFit="1" customWidth="1"/>
    <col min="19" max="19" width="16.5703125" style="22" bestFit="1" customWidth="1"/>
    <col min="20" max="20" width="10.140625" style="25" bestFit="1" customWidth="1"/>
    <col min="21" max="21" width="11.7109375" style="22" bestFit="1" customWidth="1"/>
    <col min="22" max="22" width="19.42578125" bestFit="1" customWidth="1"/>
    <col min="23" max="23" width="21" style="22" bestFit="1" customWidth="1"/>
    <col min="24" max="24" width="29.42578125" bestFit="1" customWidth="1"/>
    <col min="25" max="25" width="31.140625" style="22" bestFit="1" customWidth="1"/>
    <col min="26" max="26" width="29.85546875" bestFit="1" customWidth="1"/>
    <col min="27" max="27" width="31" style="22" bestFit="1" customWidth="1"/>
    <col min="28" max="28" width="30.28515625" bestFit="1" customWidth="1"/>
    <col min="29" max="29" width="31.85546875" style="22" bestFit="1" customWidth="1"/>
    <col min="30" max="30" width="32.85546875" bestFit="1" customWidth="1"/>
    <col min="31" max="31" width="34.5703125" style="22" bestFit="1" customWidth="1"/>
  </cols>
  <sheetData>
    <row r="1" spans="1:31" ht="15.75" thickBot="1" x14ac:dyDescent="0.3">
      <c r="A1" s="1" t="s">
        <v>0</v>
      </c>
      <c r="B1" s="1" t="s">
        <v>1</v>
      </c>
      <c r="C1" s="18" t="s">
        <v>51</v>
      </c>
      <c r="D1" s="1" t="s">
        <v>2</v>
      </c>
      <c r="E1" s="18" t="s">
        <v>52</v>
      </c>
      <c r="F1" s="1" t="s">
        <v>3</v>
      </c>
      <c r="G1" s="18" t="s">
        <v>53</v>
      </c>
      <c r="H1" s="5" t="s">
        <v>4</v>
      </c>
      <c r="I1" s="19" t="s">
        <v>54</v>
      </c>
      <c r="J1" s="6" t="s">
        <v>5</v>
      </c>
      <c r="K1" s="18" t="s">
        <v>55</v>
      </c>
      <c r="L1" s="7" t="s">
        <v>6</v>
      </c>
      <c r="M1" s="19" t="s">
        <v>56</v>
      </c>
      <c r="N1" s="8" t="s">
        <v>7</v>
      </c>
      <c r="O1" s="19" t="s">
        <v>57</v>
      </c>
      <c r="P1" s="7" t="s">
        <v>8</v>
      </c>
      <c r="Q1" s="19" t="s">
        <v>58</v>
      </c>
      <c r="R1" s="9" t="s">
        <v>9</v>
      </c>
      <c r="S1" s="18" t="s">
        <v>59</v>
      </c>
      <c r="T1" s="15" t="s">
        <v>60</v>
      </c>
      <c r="U1" s="18" t="s">
        <v>66</v>
      </c>
      <c r="V1" s="1" t="s">
        <v>46</v>
      </c>
      <c r="W1" s="18" t="s">
        <v>61</v>
      </c>
      <c r="X1" s="1" t="s">
        <v>47</v>
      </c>
      <c r="Y1" s="18" t="s">
        <v>62</v>
      </c>
      <c r="Z1" s="16" t="s">
        <v>48</v>
      </c>
      <c r="AA1" s="20" t="s">
        <v>63</v>
      </c>
      <c r="AB1" s="16" t="s">
        <v>49</v>
      </c>
      <c r="AC1" s="20" t="s">
        <v>64</v>
      </c>
      <c r="AD1" s="15" t="s">
        <v>50</v>
      </c>
      <c r="AE1" s="18" t="s">
        <v>65</v>
      </c>
    </row>
    <row r="2" spans="1:31" x14ac:dyDescent="0.25">
      <c r="A2" s="2" t="s">
        <v>10</v>
      </c>
      <c r="B2" s="2">
        <v>6.1249000000000002</v>
      </c>
      <c r="C2" s="23">
        <v>1E-4</v>
      </c>
      <c r="D2" s="2">
        <v>6.3274999999999997</v>
      </c>
      <c r="E2" s="23">
        <v>1E-4</v>
      </c>
      <c r="F2" s="2">
        <f t="shared" ref="F2:F37" si="0">D2-B2</f>
        <v>0.20259999999999945</v>
      </c>
      <c r="G2" s="23">
        <f>SQRT((E2^2)+(C2^2))</f>
        <v>1.4142135623730951E-4</v>
      </c>
      <c r="H2" s="2">
        <v>26.371200000000002</v>
      </c>
      <c r="I2" s="23">
        <v>1E-4</v>
      </c>
      <c r="J2" s="10">
        <f t="shared" ref="J2:J37" si="1">H2-B2</f>
        <v>20.246300000000002</v>
      </c>
      <c r="K2" s="23">
        <f>SQRT((I2^2)+(C2^2))</f>
        <v>1.4142135623730951E-4</v>
      </c>
      <c r="L2" s="2">
        <v>26.421099999999999</v>
      </c>
      <c r="M2" s="23">
        <v>1E-4</v>
      </c>
      <c r="N2" s="11">
        <f>L2-B2</f>
        <v>20.296199999999999</v>
      </c>
      <c r="O2" s="23">
        <f>SQRT((M2^2)+(C2^2))</f>
        <v>1.4142135623730951E-4</v>
      </c>
      <c r="P2" s="2">
        <f>L2-H2</f>
        <v>4.9899999999997391E-2</v>
      </c>
      <c r="Q2" s="23">
        <f>SQRT((M2^2)+(I2^2))</f>
        <v>1.4142135623730951E-4</v>
      </c>
      <c r="R2" s="12">
        <f>(2000*P2)/N2</f>
        <v>4.9171766143413445</v>
      </c>
      <c r="S2" s="23">
        <f>R2*SQRT(((O2/N2)^2)+((Q2/P2)^2))</f>
        <v>1.3935789325925166E-2</v>
      </c>
      <c r="T2" s="17">
        <f>R2/5*100</f>
        <v>98.343532286826886</v>
      </c>
      <c r="U2" s="23">
        <f>T2*SQRT((S2/R2)^2)</f>
        <v>0.27871578651850332</v>
      </c>
      <c r="V2" s="2">
        <v>1.3668671405139432</v>
      </c>
      <c r="W2" s="23">
        <v>2.6422116567481564E-4</v>
      </c>
      <c r="X2" s="2">
        <v>10.146100000000001</v>
      </c>
      <c r="Y2" s="23">
        <v>1.4142135623730951E-4</v>
      </c>
      <c r="Z2" s="2">
        <f>X2*V2</f>
        <v>13.868370694368521</v>
      </c>
      <c r="AA2" s="23">
        <f>Z2*SQRT(((W2/V2)^2)+((Y2/X2)^2))</f>
        <v>2.6877745807486714E-3</v>
      </c>
      <c r="AB2" s="2">
        <f>J2/F2</f>
        <v>99.932379072063455</v>
      </c>
      <c r="AC2" s="23">
        <f>AB2*SQRT(((G2/F2)^2)+((K2/J2)^2))</f>
        <v>6.9759526890110515E-2</v>
      </c>
      <c r="AD2" s="2">
        <f>AB2*Z2</f>
        <v>1385.8992773415309</v>
      </c>
      <c r="AE2" s="23">
        <f>AD2*SQRT(((AA2/Z2)^2)+((AC2/AB2)^2))</f>
        <v>1.0040443466590392</v>
      </c>
    </row>
    <row r="3" spans="1:31" x14ac:dyDescent="0.25">
      <c r="A3" s="3" t="s">
        <v>11</v>
      </c>
      <c r="B3" s="3">
        <v>6.1345000000000001</v>
      </c>
      <c r="C3" s="23">
        <v>1E-4</v>
      </c>
      <c r="D3" s="3">
        <v>6.3380999999999998</v>
      </c>
      <c r="E3" s="23">
        <v>1E-4</v>
      </c>
      <c r="F3" s="3">
        <f t="shared" si="0"/>
        <v>0.20359999999999978</v>
      </c>
      <c r="G3" s="23">
        <f t="shared" ref="G3:G37" si="2">SQRT((E3^2)+(C3^2))</f>
        <v>1.4142135623730951E-4</v>
      </c>
      <c r="H3" s="3">
        <v>26.3643</v>
      </c>
      <c r="I3" s="23">
        <v>1E-4</v>
      </c>
      <c r="J3" s="13">
        <f t="shared" si="1"/>
        <v>20.229800000000001</v>
      </c>
      <c r="K3" s="23">
        <f t="shared" ref="K3:K37" si="3">SQRT((I3^2)+(C3^2))</f>
        <v>1.4142135623730951E-4</v>
      </c>
      <c r="L3" s="3">
        <v>26.415199999999999</v>
      </c>
      <c r="M3" s="23">
        <v>1E-4</v>
      </c>
      <c r="N3" s="14">
        <f t="shared" ref="N3:N37" si="4">L3-B3</f>
        <v>20.2807</v>
      </c>
      <c r="O3" s="23">
        <f t="shared" ref="O3:O37" si="5">SQRT((M3^2)+(C3^2))</f>
        <v>1.4142135623730951E-4</v>
      </c>
      <c r="P3" s="3">
        <f t="shared" ref="P3:P37" si="6">L3-H3</f>
        <v>5.0899999999998613E-2</v>
      </c>
      <c r="Q3" s="23">
        <f t="shared" ref="Q3:Q37" si="7">SQRT((M3^2)+(I3^2))</f>
        <v>1.4142135623730951E-4</v>
      </c>
      <c r="R3" s="24">
        <f t="shared" ref="R3:R37" si="8">(2000*P3)/N3</f>
        <v>5.0195506072274245</v>
      </c>
      <c r="S3" s="23">
        <f t="shared" ref="S3:S37" si="9">R3*SQRT(((O3/N3)^2)+((Q3/P3)^2))</f>
        <v>1.3946441852716618E-2</v>
      </c>
      <c r="T3" s="17">
        <f t="shared" ref="T3:T37" si="10">R3/5*100</f>
        <v>100.39101214454848</v>
      </c>
      <c r="U3" s="23">
        <f t="shared" ref="U3:U37" si="11">T3*SQRT((S3/R3)^2)</f>
        <v>0.27892883705433236</v>
      </c>
      <c r="V3" s="3">
        <v>0.98784945174355454</v>
      </c>
      <c r="W3" s="21">
        <v>1.3800554106871101E-4</v>
      </c>
      <c r="X3" s="3">
        <v>10.116800000000001</v>
      </c>
      <c r="Y3" s="21">
        <v>1.4142135623730951E-4</v>
      </c>
      <c r="Z3" s="3">
        <f t="shared" ref="Z3:Z32" si="12">X3*V3</f>
        <v>9.9938753333991937</v>
      </c>
      <c r="AA3" s="23">
        <f t="shared" ref="AA3:AA37" si="13">Z3*SQRT(((W3/V3)^2)+((Y3/X3)^2))</f>
        <v>1.4031464811749706E-3</v>
      </c>
      <c r="AB3" s="3">
        <f t="shared" ref="AB2:AB32" si="14">J3/F3</f>
        <v>99.360510805501093</v>
      </c>
      <c r="AC3" s="21">
        <f t="shared" ref="AC3:AC37" si="15">AB3*SQRT(((G3/F3)^2)+((K3/J3)^2))</f>
        <v>6.9019694667392828E-2</v>
      </c>
      <c r="AD3" s="3">
        <f>AB3*Z3</f>
        <v>992.99655805304144</v>
      </c>
      <c r="AE3" s="23">
        <f t="shared" ref="AE3:AE37" si="16">AD3*SQRT(((AA3/Z3)^2)+((AC3/AB3)^2))</f>
        <v>0.70372272803991931</v>
      </c>
    </row>
    <row r="4" spans="1:31" x14ac:dyDescent="0.25">
      <c r="A4" s="3" t="s">
        <v>12</v>
      </c>
      <c r="B4" s="3">
        <v>6.14</v>
      </c>
      <c r="C4" s="23">
        <v>1E-4</v>
      </c>
      <c r="D4" s="3">
        <v>6.343</v>
      </c>
      <c r="E4" s="23">
        <v>1E-4</v>
      </c>
      <c r="F4" s="3">
        <f t="shared" si="0"/>
        <v>0.20300000000000029</v>
      </c>
      <c r="G4" s="23">
        <f t="shared" si="2"/>
        <v>1.4142135623730951E-4</v>
      </c>
      <c r="H4" s="3">
        <v>26.402000000000001</v>
      </c>
      <c r="I4" s="23">
        <v>1E-4</v>
      </c>
      <c r="J4" s="13">
        <f t="shared" si="1"/>
        <v>20.262</v>
      </c>
      <c r="K4" s="23">
        <f t="shared" si="3"/>
        <v>1.4142135623730951E-4</v>
      </c>
      <c r="L4" s="3">
        <v>26.452400000000001</v>
      </c>
      <c r="M4" s="23">
        <v>1E-4</v>
      </c>
      <c r="N4" s="14">
        <f t="shared" si="4"/>
        <v>20.3124</v>
      </c>
      <c r="O4" s="23">
        <f t="shared" si="5"/>
        <v>1.4142135623730951E-4</v>
      </c>
      <c r="P4" s="3">
        <f t="shared" si="6"/>
        <v>5.0399999999999778E-2</v>
      </c>
      <c r="Q4" s="23">
        <f t="shared" si="7"/>
        <v>1.4142135623730951E-4</v>
      </c>
      <c r="R4" s="24">
        <f t="shared" si="8"/>
        <v>4.9624859691616727</v>
      </c>
      <c r="S4" s="23">
        <f t="shared" si="9"/>
        <v>1.3924675722381319E-2</v>
      </c>
      <c r="T4" s="17">
        <f t="shared" si="10"/>
        <v>99.249719383233455</v>
      </c>
      <c r="U4" s="23">
        <f t="shared" si="11"/>
        <v>0.27849351444762638</v>
      </c>
      <c r="V4" s="3">
        <v>0.99285146942017466</v>
      </c>
      <c r="W4" s="21">
        <v>1.394066732998478E-4</v>
      </c>
      <c r="X4" s="3">
        <v>10.1175</v>
      </c>
      <c r="Y4" s="21">
        <v>1.4142135623730951E-4</v>
      </c>
      <c r="Z4" s="3">
        <f t="shared" si="12"/>
        <v>10.045174741858617</v>
      </c>
      <c r="AA4" s="23">
        <f t="shared" si="13"/>
        <v>1.4174187344904493E-3</v>
      </c>
      <c r="AB4" s="3">
        <f t="shared" si="14"/>
        <v>99.812807881773253</v>
      </c>
      <c r="AC4" s="21">
        <f t="shared" si="15"/>
        <v>6.9538773771574899E-2</v>
      </c>
      <c r="AD4" s="3">
        <f t="shared" ref="AD4:AD31" si="17">AB4*Z4</f>
        <v>1002.6370966479753</v>
      </c>
      <c r="AE4" s="23">
        <f t="shared" si="16"/>
        <v>0.71271211812369906</v>
      </c>
    </row>
    <row r="5" spans="1:31" x14ac:dyDescent="0.25">
      <c r="A5" s="3" t="s">
        <v>13</v>
      </c>
      <c r="B5" s="3">
        <v>6.1433</v>
      </c>
      <c r="C5" s="23">
        <v>1E-4</v>
      </c>
      <c r="D5" s="3">
        <v>6.3464999999999998</v>
      </c>
      <c r="E5" s="23">
        <v>1E-4</v>
      </c>
      <c r="F5" s="3">
        <f t="shared" si="0"/>
        <v>0.20319999999999983</v>
      </c>
      <c r="G5" s="23">
        <f t="shared" si="2"/>
        <v>1.4142135623730951E-4</v>
      </c>
      <c r="H5" s="3">
        <v>26.441199999999998</v>
      </c>
      <c r="I5" s="23">
        <v>1E-4</v>
      </c>
      <c r="J5" s="13">
        <f t="shared" si="1"/>
        <v>20.297899999999998</v>
      </c>
      <c r="K5" s="23">
        <f t="shared" si="3"/>
        <v>1.4142135623730951E-4</v>
      </c>
      <c r="L5" s="3">
        <v>26.491399999999999</v>
      </c>
      <c r="M5" s="23">
        <v>1E-4</v>
      </c>
      <c r="N5" s="14">
        <f t="shared" si="4"/>
        <v>20.348099999999999</v>
      </c>
      <c r="O5" s="23">
        <f t="shared" si="5"/>
        <v>1.4142135623730951E-4</v>
      </c>
      <c r="P5" s="3">
        <f t="shared" si="6"/>
        <v>5.0200000000000244E-2</v>
      </c>
      <c r="Q5" s="23">
        <f t="shared" si="7"/>
        <v>1.4142135623730951E-4</v>
      </c>
      <c r="R5" s="24">
        <f t="shared" si="8"/>
        <v>4.9341216133201868</v>
      </c>
      <c r="S5" s="23">
        <f t="shared" si="9"/>
        <v>1.3900244898476992E-2</v>
      </c>
      <c r="T5" s="17">
        <f t="shared" si="10"/>
        <v>98.682432266403737</v>
      </c>
      <c r="U5" s="23">
        <f t="shared" si="11"/>
        <v>0.27800489796953981</v>
      </c>
      <c r="V5" s="3">
        <v>0.9885330170027683</v>
      </c>
      <c r="W5" s="21">
        <v>1.3819659939688699E-4</v>
      </c>
      <c r="X5" s="3">
        <v>10.1282</v>
      </c>
      <c r="Y5" s="21">
        <v>1.4142135623730951E-4</v>
      </c>
      <c r="Z5" s="3">
        <f t="shared" si="12"/>
        <v>10.012060102807437</v>
      </c>
      <c r="AA5" s="23">
        <f t="shared" si="13"/>
        <v>1.4066470365957252E-3</v>
      </c>
      <c r="AB5" s="3">
        <f t="shared" si="14"/>
        <v>99.891240157480397</v>
      </c>
      <c r="AC5" s="21">
        <f t="shared" si="15"/>
        <v>6.952491396766651E-2</v>
      </c>
      <c r="AD5" s="3">
        <f t="shared" si="17"/>
        <v>1000.1171002006656</v>
      </c>
      <c r="AE5" s="23">
        <f t="shared" si="16"/>
        <v>0.71012781493198196</v>
      </c>
    </row>
    <row r="6" spans="1:31" x14ac:dyDescent="0.25">
      <c r="A6" s="3" t="s">
        <v>14</v>
      </c>
      <c r="B6" s="3">
        <v>6.1167999999999996</v>
      </c>
      <c r="C6" s="23">
        <v>1E-4</v>
      </c>
      <c r="D6" s="3">
        <v>6.3197000000000001</v>
      </c>
      <c r="E6" s="23">
        <v>1E-4</v>
      </c>
      <c r="F6" s="3">
        <f t="shared" si="0"/>
        <v>0.20290000000000052</v>
      </c>
      <c r="G6" s="23">
        <f t="shared" si="2"/>
        <v>1.4142135623730951E-4</v>
      </c>
      <c r="H6" s="3">
        <v>26.301600000000001</v>
      </c>
      <c r="I6" s="23">
        <v>1E-4</v>
      </c>
      <c r="J6" s="13">
        <f t="shared" si="1"/>
        <v>20.184800000000003</v>
      </c>
      <c r="K6" s="23">
        <f t="shared" si="3"/>
        <v>1.4142135623730951E-4</v>
      </c>
      <c r="L6" s="3">
        <v>26.3523</v>
      </c>
      <c r="M6" s="23">
        <v>1E-4</v>
      </c>
      <c r="N6" s="14">
        <f t="shared" si="4"/>
        <v>20.235500000000002</v>
      </c>
      <c r="O6" s="23">
        <f t="shared" si="5"/>
        <v>1.4142135623730951E-4</v>
      </c>
      <c r="P6" s="3">
        <f t="shared" si="6"/>
        <v>5.0699999999999079E-2</v>
      </c>
      <c r="Q6" s="23">
        <f t="shared" si="7"/>
        <v>1.4142135623730951E-4</v>
      </c>
      <c r="R6" s="24">
        <f t="shared" si="8"/>
        <v>5.0109955276616907</v>
      </c>
      <c r="S6" s="23">
        <f t="shared" si="9"/>
        <v>1.3977593844900436E-2</v>
      </c>
      <c r="T6" s="17">
        <f t="shared" si="10"/>
        <v>100.2199105532338</v>
      </c>
      <c r="U6" s="23">
        <f t="shared" si="11"/>
        <v>0.2795518768980087</v>
      </c>
      <c r="V6" s="3">
        <v>0.83451556371526348</v>
      </c>
      <c r="W6" s="21">
        <v>9.8488127198327185E-5</v>
      </c>
      <c r="X6" s="3">
        <v>10.116900000000001</v>
      </c>
      <c r="Y6" s="21">
        <v>1.4142135623730951E-4</v>
      </c>
      <c r="Z6" s="3">
        <f t="shared" si="12"/>
        <v>8.4427105065509505</v>
      </c>
      <c r="AA6" s="23">
        <f t="shared" si="13"/>
        <v>1.0033595527087335E-3</v>
      </c>
      <c r="AB6" s="3">
        <f t="shared" si="14"/>
        <v>99.48151798915697</v>
      </c>
      <c r="AC6" s="21">
        <f t="shared" si="15"/>
        <v>6.9342148687672023E-2</v>
      </c>
      <c r="AD6" s="3">
        <f t="shared" si="17"/>
        <v>839.89365713469294</v>
      </c>
      <c r="AE6" s="23">
        <f t="shared" si="16"/>
        <v>0.59388393156011687</v>
      </c>
    </row>
    <row r="7" spans="1:31" x14ac:dyDescent="0.25">
      <c r="A7" s="3" t="s">
        <v>15</v>
      </c>
      <c r="B7" s="3">
        <v>6.2138</v>
      </c>
      <c r="C7" s="23">
        <v>1E-4</v>
      </c>
      <c r="D7" s="3">
        <v>6.4169999999999998</v>
      </c>
      <c r="E7" s="23">
        <v>1E-4</v>
      </c>
      <c r="F7" s="3">
        <f t="shared" si="0"/>
        <v>0.20319999999999983</v>
      </c>
      <c r="G7" s="23">
        <f t="shared" si="2"/>
        <v>1.4142135623730951E-4</v>
      </c>
      <c r="H7" s="3">
        <v>26.4572</v>
      </c>
      <c r="I7" s="23">
        <v>1E-4</v>
      </c>
      <c r="J7" s="13">
        <f t="shared" si="1"/>
        <v>20.243400000000001</v>
      </c>
      <c r="K7" s="23">
        <f t="shared" si="3"/>
        <v>1.4142135623730951E-4</v>
      </c>
      <c r="L7" s="3">
        <v>26.5078</v>
      </c>
      <c r="M7" s="23">
        <v>1E-4</v>
      </c>
      <c r="N7" s="14">
        <f t="shared" si="4"/>
        <v>20.294</v>
      </c>
      <c r="O7" s="23">
        <f t="shared" si="5"/>
        <v>1.4142135623730951E-4</v>
      </c>
      <c r="P7" s="3">
        <f t="shared" si="6"/>
        <v>5.0599999999999312E-2</v>
      </c>
      <c r="Q7" s="23">
        <f t="shared" si="7"/>
        <v>1.4142135623730951E-4</v>
      </c>
      <c r="R7" s="24">
        <f t="shared" si="8"/>
        <v>4.9866955750467437</v>
      </c>
      <c r="S7" s="23">
        <f t="shared" si="9"/>
        <v>1.3937301254516738E-2</v>
      </c>
      <c r="T7" s="17">
        <f t="shared" si="10"/>
        <v>99.733911500934866</v>
      </c>
      <c r="U7" s="23">
        <f t="shared" si="11"/>
        <v>0.27874602509033475</v>
      </c>
      <c r="V7" s="3">
        <v>0.77893752921015713</v>
      </c>
      <c r="W7" s="21">
        <v>8.5806513323757048E-5</v>
      </c>
      <c r="X7" s="3">
        <v>10.1081</v>
      </c>
      <c r="Y7" s="21">
        <v>1.4142135623730951E-4</v>
      </c>
      <c r="Z7" s="3">
        <f t="shared" si="12"/>
        <v>7.8735784390091892</v>
      </c>
      <c r="AA7" s="23">
        <f t="shared" si="13"/>
        <v>8.7430827909337316E-4</v>
      </c>
      <c r="AB7" s="3">
        <f t="shared" si="14"/>
        <v>99.623031496063078</v>
      </c>
      <c r="AC7" s="21">
        <f t="shared" si="15"/>
        <v>6.9338257830731664E-2</v>
      </c>
      <c r="AD7" s="3">
        <f t="shared" si="17"/>
        <v>784.38975281613557</v>
      </c>
      <c r="AE7" s="23">
        <f t="shared" si="16"/>
        <v>0.55284477129005127</v>
      </c>
    </row>
    <row r="8" spans="1:31" x14ac:dyDescent="0.25">
      <c r="A8" s="3" t="s">
        <v>16</v>
      </c>
      <c r="B8" s="3">
        <v>6.1414999999999997</v>
      </c>
      <c r="C8" s="23">
        <v>1E-4</v>
      </c>
      <c r="D8" s="3">
        <v>6.3438999999999997</v>
      </c>
      <c r="E8" s="23">
        <v>1E-4</v>
      </c>
      <c r="F8" s="3">
        <f t="shared" si="0"/>
        <v>0.20239999999999991</v>
      </c>
      <c r="G8" s="23">
        <f t="shared" si="2"/>
        <v>1.4142135623730951E-4</v>
      </c>
      <c r="H8" s="3">
        <v>26.3188</v>
      </c>
      <c r="I8" s="23">
        <v>1E-4</v>
      </c>
      <c r="J8" s="13">
        <f t="shared" si="1"/>
        <v>20.177299999999999</v>
      </c>
      <c r="K8" s="23">
        <f t="shared" si="3"/>
        <v>1.4142135623730951E-4</v>
      </c>
      <c r="L8" s="3">
        <v>26.3691</v>
      </c>
      <c r="M8" s="23">
        <v>1E-4</v>
      </c>
      <c r="N8" s="14">
        <f t="shared" si="4"/>
        <v>20.227599999999999</v>
      </c>
      <c r="O8" s="23">
        <f t="shared" si="5"/>
        <v>1.4142135623730951E-4</v>
      </c>
      <c r="P8" s="3">
        <f t="shared" si="6"/>
        <v>5.0300000000000011E-2</v>
      </c>
      <c r="Q8" s="23">
        <f t="shared" si="7"/>
        <v>1.4142135623730951E-4</v>
      </c>
      <c r="R8" s="24">
        <f t="shared" si="8"/>
        <v>4.9734026775297133</v>
      </c>
      <c r="S8" s="23">
        <f t="shared" si="9"/>
        <v>1.3983052214705702E-2</v>
      </c>
      <c r="T8" s="17">
        <f t="shared" si="10"/>
        <v>99.468053550594277</v>
      </c>
      <c r="U8" s="23">
        <f t="shared" si="11"/>
        <v>0.27966104429411409</v>
      </c>
      <c r="V8" s="3">
        <v>1.0097950116126431</v>
      </c>
      <c r="W8" s="21">
        <v>1.4420537217401771E-4</v>
      </c>
      <c r="X8" s="3">
        <v>10.116599999999998</v>
      </c>
      <c r="Y8" s="21">
        <v>1.4142135623730951E-4</v>
      </c>
      <c r="Z8" s="3">
        <f t="shared" si="12"/>
        <v>10.215692214480462</v>
      </c>
      <c r="AA8" s="23">
        <f t="shared" si="13"/>
        <v>1.4658409734809059E-3</v>
      </c>
      <c r="AB8" s="3">
        <f t="shared" si="14"/>
        <v>99.690217391304387</v>
      </c>
      <c r="AC8" s="21">
        <f t="shared" si="15"/>
        <v>6.9659263998568602E-2</v>
      </c>
      <c r="AD8" s="3">
        <f t="shared" si="17"/>
        <v>1018.404577664213</v>
      </c>
      <c r="AE8" s="23">
        <f t="shared" si="16"/>
        <v>0.72646650876485319</v>
      </c>
    </row>
    <row r="9" spans="1:31" x14ac:dyDescent="0.25">
      <c r="A9" s="3" t="s">
        <v>17</v>
      </c>
      <c r="B9" s="3">
        <v>6.1477000000000004</v>
      </c>
      <c r="C9" s="23">
        <v>1E-4</v>
      </c>
      <c r="D9" s="3">
        <v>6.3505000000000003</v>
      </c>
      <c r="E9" s="23">
        <v>1E-4</v>
      </c>
      <c r="F9" s="3">
        <f t="shared" si="0"/>
        <v>0.20279999999999987</v>
      </c>
      <c r="G9" s="23">
        <f t="shared" si="2"/>
        <v>1.4142135623730951E-4</v>
      </c>
      <c r="H9" s="3">
        <v>26.333100000000002</v>
      </c>
      <c r="I9" s="23">
        <v>1E-4</v>
      </c>
      <c r="J9" s="13">
        <f t="shared" si="1"/>
        <v>20.185400000000001</v>
      </c>
      <c r="K9" s="23">
        <f t="shared" si="3"/>
        <v>1.4142135623730951E-4</v>
      </c>
      <c r="L9" s="3">
        <v>26.383299999999998</v>
      </c>
      <c r="M9" s="23">
        <v>1E-4</v>
      </c>
      <c r="N9" s="14">
        <f t="shared" si="4"/>
        <v>20.235599999999998</v>
      </c>
      <c r="O9" s="23">
        <f t="shared" si="5"/>
        <v>1.4142135623730951E-4</v>
      </c>
      <c r="P9" s="3">
        <f t="shared" si="6"/>
        <v>5.0199999999996692E-2</v>
      </c>
      <c r="Q9" s="23">
        <f t="shared" si="7"/>
        <v>1.4142135623730951E-4</v>
      </c>
      <c r="R9" s="24">
        <f t="shared" si="8"/>
        <v>4.9615529067580599</v>
      </c>
      <c r="S9" s="23">
        <f t="shared" si="9"/>
        <v>1.3977523909146149E-2</v>
      </c>
      <c r="T9" s="17">
        <f t="shared" si="10"/>
        <v>99.231058135161192</v>
      </c>
      <c r="U9" s="23">
        <f t="shared" si="11"/>
        <v>0.279550478182923</v>
      </c>
      <c r="V9" s="3">
        <v>0.9620935154897059</v>
      </c>
      <c r="W9" s="21">
        <v>1.3090299190655685E-4</v>
      </c>
      <c r="X9" s="3">
        <v>10.1098</v>
      </c>
      <c r="Y9" s="21">
        <v>1.4142135623730951E-4</v>
      </c>
      <c r="Z9" s="3">
        <f t="shared" si="12"/>
        <v>9.7265730228978278</v>
      </c>
      <c r="AA9" s="23">
        <f t="shared" si="13"/>
        <v>1.3303789527510264E-3</v>
      </c>
      <c r="AB9" s="3">
        <f t="shared" si="14"/>
        <v>99.533530571992188</v>
      </c>
      <c r="AC9" s="21">
        <f t="shared" si="15"/>
        <v>6.9412609898071159E-2</v>
      </c>
      <c r="AD9" s="3">
        <f t="shared" si="17"/>
        <v>968.12015333531542</v>
      </c>
      <c r="AE9" s="23">
        <f t="shared" si="16"/>
        <v>0.68800986340273806</v>
      </c>
    </row>
    <row r="10" spans="1:31" x14ac:dyDescent="0.25">
      <c r="A10" s="3" t="s">
        <v>18</v>
      </c>
      <c r="B10" s="4">
        <v>6.1569000000000003</v>
      </c>
      <c r="C10" s="23">
        <v>1E-4</v>
      </c>
      <c r="D10" s="3">
        <v>6.3597000000000001</v>
      </c>
      <c r="E10" s="23">
        <v>1E-4</v>
      </c>
      <c r="F10" s="3">
        <f t="shared" si="0"/>
        <v>0.20279999999999987</v>
      </c>
      <c r="G10" s="23">
        <f t="shared" si="2"/>
        <v>1.4142135623730951E-4</v>
      </c>
      <c r="H10" s="3">
        <v>26.195499999999999</v>
      </c>
      <c r="I10" s="23">
        <v>1E-4</v>
      </c>
      <c r="J10" s="13">
        <f t="shared" si="1"/>
        <v>20.038599999999999</v>
      </c>
      <c r="K10" s="23">
        <f t="shared" si="3"/>
        <v>1.4142135623730951E-4</v>
      </c>
      <c r="L10" s="3">
        <v>26.246400000000001</v>
      </c>
      <c r="M10" s="23">
        <v>1E-4</v>
      </c>
      <c r="N10" s="14">
        <f t="shared" si="4"/>
        <v>20.089500000000001</v>
      </c>
      <c r="O10" s="23">
        <f t="shared" si="5"/>
        <v>1.4142135623730951E-4</v>
      </c>
      <c r="P10" s="3">
        <f t="shared" si="6"/>
        <v>5.0900000000002166E-2</v>
      </c>
      <c r="Q10" s="23">
        <f t="shared" si="7"/>
        <v>1.4142135623730951E-4</v>
      </c>
      <c r="R10" s="24">
        <f t="shared" si="8"/>
        <v>5.0673237263249122</v>
      </c>
      <c r="S10" s="23">
        <f t="shared" si="9"/>
        <v>1.4079176700237325E-2</v>
      </c>
      <c r="T10" s="17">
        <f t="shared" si="10"/>
        <v>101.34647452649826</v>
      </c>
      <c r="U10" s="23">
        <f t="shared" si="11"/>
        <v>0.28158353400474651</v>
      </c>
      <c r="V10" s="3">
        <v>1.0359473738734071</v>
      </c>
      <c r="W10" s="21">
        <v>1.5177155558236438E-4</v>
      </c>
      <c r="X10" s="3">
        <v>10.11</v>
      </c>
      <c r="Y10" s="21">
        <v>1.4142135623730951E-4</v>
      </c>
      <c r="Z10" s="3">
        <f t="shared" si="12"/>
        <v>10.473427949860145</v>
      </c>
      <c r="AA10" s="23">
        <f t="shared" si="13"/>
        <v>1.5413886912533942E-3</v>
      </c>
      <c r="AB10" s="3">
        <f t="shared" si="14"/>
        <v>98.80966469428013</v>
      </c>
      <c r="AC10" s="21">
        <f t="shared" si="15"/>
        <v>6.8907852057274233E-2</v>
      </c>
      <c r="AD10" s="3">
        <f t="shared" si="17"/>
        <v>1034.8759039253828</v>
      </c>
      <c r="AE10" s="23">
        <f t="shared" si="16"/>
        <v>0.73759710124991729</v>
      </c>
    </row>
    <row r="11" spans="1:31" x14ac:dyDescent="0.25">
      <c r="A11" s="3" t="s">
        <v>19</v>
      </c>
      <c r="B11" s="3">
        <v>6.14</v>
      </c>
      <c r="C11" s="23">
        <v>1E-4</v>
      </c>
      <c r="D11" s="3">
        <v>6.3426999999999998</v>
      </c>
      <c r="E11" s="23">
        <v>1E-4</v>
      </c>
      <c r="F11" s="3">
        <f t="shared" si="0"/>
        <v>0.2027000000000001</v>
      </c>
      <c r="G11" s="23">
        <f t="shared" si="2"/>
        <v>1.4142135623730951E-4</v>
      </c>
      <c r="H11" s="3">
        <v>26.281199999999998</v>
      </c>
      <c r="I11" s="23">
        <v>1E-4</v>
      </c>
      <c r="J11" s="13">
        <f t="shared" si="1"/>
        <v>20.141199999999998</v>
      </c>
      <c r="K11" s="23">
        <f t="shared" si="3"/>
        <v>1.4142135623730951E-4</v>
      </c>
      <c r="L11" s="3">
        <v>26.331800000000001</v>
      </c>
      <c r="M11" s="23">
        <v>1E-4</v>
      </c>
      <c r="N11" s="14">
        <f t="shared" si="4"/>
        <v>20.191800000000001</v>
      </c>
      <c r="O11" s="23">
        <f t="shared" si="5"/>
        <v>1.4142135623730951E-4</v>
      </c>
      <c r="P11" s="3">
        <f t="shared" si="6"/>
        <v>5.0600000000002865E-2</v>
      </c>
      <c r="Q11" s="23">
        <f t="shared" si="7"/>
        <v>1.4142135623730951E-4</v>
      </c>
      <c r="R11" s="24">
        <f t="shared" si="8"/>
        <v>5.0119355381890536</v>
      </c>
      <c r="S11" s="23">
        <f t="shared" si="9"/>
        <v>1.4007844797471639E-2</v>
      </c>
      <c r="T11" s="17">
        <f t="shared" si="10"/>
        <v>100.23871076378109</v>
      </c>
      <c r="U11" s="23">
        <f t="shared" si="11"/>
        <v>0.28015689594943283</v>
      </c>
      <c r="V11" s="3">
        <v>0.9797198001371602</v>
      </c>
      <c r="W11" s="21">
        <v>1.3574341419412455E-4</v>
      </c>
      <c r="X11" s="3">
        <v>10.103999999999999</v>
      </c>
      <c r="Y11" s="21">
        <v>1.4142135623730951E-4</v>
      </c>
      <c r="Z11" s="3">
        <f t="shared" si="12"/>
        <v>9.8990888605858665</v>
      </c>
      <c r="AA11" s="23">
        <f t="shared" si="13"/>
        <v>1.3785319789479905E-3</v>
      </c>
      <c r="AB11" s="3">
        <f t="shared" si="14"/>
        <v>99.364578194375866</v>
      </c>
      <c r="AC11" s="21">
        <f t="shared" si="15"/>
        <v>6.9328983822414356E-2</v>
      </c>
      <c r="AD11" s="3">
        <f t="shared" si="17"/>
        <v>983.61878914075942</v>
      </c>
      <c r="AE11" s="23">
        <f t="shared" si="16"/>
        <v>0.69982991319308618</v>
      </c>
    </row>
    <row r="12" spans="1:31" x14ac:dyDescent="0.25">
      <c r="A12" s="3" t="s">
        <v>20</v>
      </c>
      <c r="B12" s="3">
        <v>6.1879</v>
      </c>
      <c r="C12" s="23">
        <v>1E-4</v>
      </c>
      <c r="D12" s="3">
        <v>6.3891999999999998</v>
      </c>
      <c r="E12" s="23">
        <v>1E-4</v>
      </c>
      <c r="F12" s="3">
        <f t="shared" si="0"/>
        <v>0.20129999999999981</v>
      </c>
      <c r="G12" s="23">
        <f t="shared" si="2"/>
        <v>1.4142135623730951E-4</v>
      </c>
      <c r="H12" s="3">
        <v>26.297999999999998</v>
      </c>
      <c r="I12" s="23">
        <v>1E-4</v>
      </c>
      <c r="J12" s="13">
        <f t="shared" si="1"/>
        <v>20.110099999999999</v>
      </c>
      <c r="K12" s="23">
        <f t="shared" si="3"/>
        <v>1.4142135623730951E-4</v>
      </c>
      <c r="L12" s="3">
        <v>26.348600000000001</v>
      </c>
      <c r="M12" s="23">
        <v>1E-4</v>
      </c>
      <c r="N12" s="14">
        <f t="shared" si="4"/>
        <v>20.160700000000002</v>
      </c>
      <c r="O12" s="23">
        <f t="shared" si="5"/>
        <v>1.4142135623730951E-4</v>
      </c>
      <c r="P12" s="3">
        <f t="shared" si="6"/>
        <v>5.0600000000002865E-2</v>
      </c>
      <c r="Q12" s="23">
        <f t="shared" si="7"/>
        <v>1.4142135623730951E-4</v>
      </c>
      <c r="R12" s="24">
        <f t="shared" si="8"/>
        <v>5.0196669758493364</v>
      </c>
      <c r="S12" s="23">
        <f t="shared" si="9"/>
        <v>1.4029453507253898E-2</v>
      </c>
      <c r="T12" s="17">
        <f t="shared" si="10"/>
        <v>100.39333951698673</v>
      </c>
      <c r="U12" s="23">
        <f t="shared" si="11"/>
        <v>0.28058907014507795</v>
      </c>
      <c r="V12" s="3">
        <v>0.99403578528827019</v>
      </c>
      <c r="W12" s="21">
        <v>1.3973945219074166E-4</v>
      </c>
      <c r="X12" s="3">
        <v>10.108099999999999</v>
      </c>
      <c r="Y12" s="21">
        <v>1.4142135623730951E-4</v>
      </c>
      <c r="Z12" s="3">
        <f t="shared" si="12"/>
        <v>10.047813121272362</v>
      </c>
      <c r="AA12" s="23">
        <f t="shared" si="13"/>
        <v>1.4194785664094728E-3</v>
      </c>
      <c r="AB12" s="3">
        <f t="shared" si="14"/>
        <v>99.901142573273816</v>
      </c>
      <c r="AC12" s="21">
        <f t="shared" si="15"/>
        <v>7.018809170958959E-2</v>
      </c>
      <c r="AD12" s="3">
        <f t="shared" si="17"/>
        <v>1003.7880111778417</v>
      </c>
      <c r="AE12" s="23">
        <f t="shared" si="16"/>
        <v>0.71935273718431481</v>
      </c>
    </row>
    <row r="13" spans="1:31" x14ac:dyDescent="0.25">
      <c r="A13" s="3" t="s">
        <v>21</v>
      </c>
      <c r="B13" s="3">
        <v>6.1151</v>
      </c>
      <c r="C13" s="23">
        <v>1E-4</v>
      </c>
      <c r="D13" s="3">
        <v>6.3192000000000004</v>
      </c>
      <c r="E13" s="23">
        <v>1E-4</v>
      </c>
      <c r="F13" s="3">
        <f t="shared" si="0"/>
        <v>0.20410000000000039</v>
      </c>
      <c r="G13" s="23">
        <f t="shared" si="2"/>
        <v>1.4142135623730951E-4</v>
      </c>
      <c r="H13" s="3">
        <v>25.923100000000002</v>
      </c>
      <c r="I13" s="23">
        <v>1E-4</v>
      </c>
      <c r="J13" s="13">
        <f t="shared" si="1"/>
        <v>19.808</v>
      </c>
      <c r="K13" s="23">
        <f t="shared" si="3"/>
        <v>1.4142135623730951E-4</v>
      </c>
      <c r="L13" s="3">
        <v>25.973600000000001</v>
      </c>
      <c r="M13" s="23">
        <v>1E-4</v>
      </c>
      <c r="N13" s="14">
        <f t="shared" si="4"/>
        <v>19.858499999999999</v>
      </c>
      <c r="O13" s="23">
        <f t="shared" si="5"/>
        <v>1.4142135623730951E-4</v>
      </c>
      <c r="P13" s="3">
        <f t="shared" si="6"/>
        <v>5.0499999999999545E-2</v>
      </c>
      <c r="Q13" s="23">
        <f t="shared" si="7"/>
        <v>1.4142135623730951E-4</v>
      </c>
      <c r="R13" s="24">
        <f t="shared" si="8"/>
        <v>5.085983332074381</v>
      </c>
      <c r="S13" s="23">
        <f t="shared" si="9"/>
        <v>1.4242950223717916E-2</v>
      </c>
      <c r="T13" s="17">
        <f t="shared" si="10"/>
        <v>101.71966664148762</v>
      </c>
      <c r="U13" s="23">
        <f t="shared" si="11"/>
        <v>0.28485900447435836</v>
      </c>
      <c r="V13" s="3">
        <v>0.99157164105106621</v>
      </c>
      <c r="W13" s="21">
        <v>1.3904750251253988E-4</v>
      </c>
      <c r="X13" s="3">
        <v>10.094800000000003</v>
      </c>
      <c r="Y13" s="21">
        <v>1.4142135623730951E-4</v>
      </c>
      <c r="Z13" s="3">
        <f t="shared" si="12"/>
        <v>10.009717402082305</v>
      </c>
      <c r="AA13" s="23">
        <f t="shared" si="13"/>
        <v>1.4106440009680349E-3</v>
      </c>
      <c r="AB13" s="3">
        <f t="shared" si="14"/>
        <v>97.050465458108576</v>
      </c>
      <c r="AC13" s="21">
        <f t="shared" si="15"/>
        <v>6.7250058923132641E-2</v>
      </c>
      <c r="AD13" s="3">
        <f t="shared" si="17"/>
        <v>971.44773297621714</v>
      </c>
      <c r="AE13" s="23">
        <f t="shared" si="16"/>
        <v>0.68693451911256886</v>
      </c>
    </row>
    <row r="14" spans="1:31" x14ac:dyDescent="0.25">
      <c r="A14" s="3" t="s">
        <v>22</v>
      </c>
      <c r="B14" s="3">
        <v>6.1496000000000004</v>
      </c>
      <c r="C14" s="23">
        <v>1E-4</v>
      </c>
      <c r="D14" s="3">
        <v>6.3532000000000002</v>
      </c>
      <c r="E14" s="23">
        <v>1E-4</v>
      </c>
      <c r="F14" s="3">
        <f t="shared" si="0"/>
        <v>0.20359999999999978</v>
      </c>
      <c r="G14" s="23">
        <f t="shared" si="2"/>
        <v>1.4142135623730951E-4</v>
      </c>
      <c r="H14" s="3">
        <v>26.292999999999999</v>
      </c>
      <c r="I14" s="23">
        <v>1E-4</v>
      </c>
      <c r="J14" s="13">
        <f t="shared" si="1"/>
        <v>20.1434</v>
      </c>
      <c r="K14" s="23">
        <f t="shared" si="3"/>
        <v>1.4142135623730951E-4</v>
      </c>
      <c r="L14" s="3">
        <v>26.343</v>
      </c>
      <c r="M14" s="23">
        <v>1E-4</v>
      </c>
      <c r="N14" s="14">
        <f t="shared" si="4"/>
        <v>20.1934</v>
      </c>
      <c r="O14" s="23">
        <f t="shared" si="5"/>
        <v>1.4142135623730951E-4</v>
      </c>
      <c r="P14" s="3">
        <f t="shared" si="6"/>
        <v>5.0000000000000711E-2</v>
      </c>
      <c r="Q14" s="23">
        <f t="shared" si="7"/>
        <v>1.4142135623730951E-4</v>
      </c>
      <c r="R14" s="24">
        <f t="shared" si="8"/>
        <v>4.9521130666456079</v>
      </c>
      <c r="S14" s="23">
        <f t="shared" si="9"/>
        <v>1.4006733858946702E-2</v>
      </c>
      <c r="T14" s="17">
        <f t="shared" si="10"/>
        <v>99.042261332912162</v>
      </c>
      <c r="U14" s="23">
        <f t="shared" si="11"/>
        <v>0.28013467717893403</v>
      </c>
      <c r="V14" s="3">
        <v>0.99324592769169628</v>
      </c>
      <c r="W14" s="21">
        <v>1.3951746739307143E-4</v>
      </c>
      <c r="X14" s="3">
        <v>10.092600000000001</v>
      </c>
      <c r="Y14" s="21">
        <v>1.4142135623730951E-4</v>
      </c>
      <c r="Z14" s="3">
        <f t="shared" si="12"/>
        <v>10.024433849821214</v>
      </c>
      <c r="AA14" s="23">
        <f t="shared" si="13"/>
        <v>1.4150828378954234E-3</v>
      </c>
      <c r="AB14" s="3">
        <f t="shared" si="14"/>
        <v>98.93614931237731</v>
      </c>
      <c r="AC14" s="21">
        <f t="shared" si="15"/>
        <v>6.8724946506046714E-2</v>
      </c>
      <c r="AD14" s="3">
        <f t="shared" si="17"/>
        <v>991.77888413796097</v>
      </c>
      <c r="AE14" s="23">
        <f t="shared" si="16"/>
        <v>0.70301032950531428</v>
      </c>
    </row>
    <row r="15" spans="1:31" x14ac:dyDescent="0.25">
      <c r="A15" s="3" t="s">
        <v>23</v>
      </c>
      <c r="B15" s="3">
        <v>6.1303000000000001</v>
      </c>
      <c r="C15" s="23">
        <v>1E-4</v>
      </c>
      <c r="D15" s="3">
        <v>6.3335999999999997</v>
      </c>
      <c r="E15" s="23">
        <v>1E-4</v>
      </c>
      <c r="F15" s="3">
        <f t="shared" si="0"/>
        <v>0.20329999999999959</v>
      </c>
      <c r="G15" s="23">
        <f t="shared" si="2"/>
        <v>1.4142135623730951E-4</v>
      </c>
      <c r="H15" s="3">
        <v>26.327999999999999</v>
      </c>
      <c r="I15" s="23">
        <v>1E-4</v>
      </c>
      <c r="J15" s="13">
        <f t="shared" si="1"/>
        <v>20.197699999999998</v>
      </c>
      <c r="K15" s="23">
        <f t="shared" si="3"/>
        <v>1.4142135623730951E-4</v>
      </c>
      <c r="L15" s="3">
        <v>26.378399999999999</v>
      </c>
      <c r="M15" s="23">
        <v>1E-4</v>
      </c>
      <c r="N15" s="14">
        <f t="shared" si="4"/>
        <v>20.248100000000001</v>
      </c>
      <c r="O15" s="23">
        <f t="shared" si="5"/>
        <v>1.4142135623730951E-4</v>
      </c>
      <c r="P15" s="3">
        <f t="shared" si="6"/>
        <v>5.0399999999999778E-2</v>
      </c>
      <c r="Q15" s="23">
        <f t="shared" si="7"/>
        <v>1.4142135623730951E-4</v>
      </c>
      <c r="R15" s="24">
        <f t="shared" si="8"/>
        <v>4.9782448723583723</v>
      </c>
      <c r="S15" s="23">
        <f t="shared" si="9"/>
        <v>1.3968895288045414E-2</v>
      </c>
      <c r="T15" s="17">
        <f t="shared" si="10"/>
        <v>99.564897447167439</v>
      </c>
      <c r="U15" s="23">
        <f t="shared" si="11"/>
        <v>0.27937790576090826</v>
      </c>
      <c r="V15" s="3">
        <v>0.97257342929391166</v>
      </c>
      <c r="W15" s="21">
        <v>1.3377033010223305E-4</v>
      </c>
      <c r="X15" s="3">
        <v>10.0702</v>
      </c>
      <c r="Y15" s="21">
        <v>1.4142135623730951E-4</v>
      </c>
      <c r="Z15" s="3">
        <f t="shared" si="12"/>
        <v>9.7940089476755485</v>
      </c>
      <c r="AA15" s="23">
        <f t="shared" si="13"/>
        <v>1.3540975472978185E-3</v>
      </c>
      <c r="AB15" s="3">
        <f t="shared" si="14"/>
        <v>99.349237579931327</v>
      </c>
      <c r="AC15" s="21">
        <f t="shared" si="15"/>
        <v>6.9113702115976894E-2</v>
      </c>
      <c r="AD15" s="3">
        <f t="shared" si="17"/>
        <v>973.02732180259125</v>
      </c>
      <c r="AE15" s="23">
        <f t="shared" si="16"/>
        <v>0.69013899820949587</v>
      </c>
    </row>
    <row r="16" spans="1:31" x14ac:dyDescent="0.25">
      <c r="A16" s="3" t="s">
        <v>24</v>
      </c>
      <c r="B16" s="4">
        <v>6.1313000000000004</v>
      </c>
      <c r="C16" s="23">
        <v>1E-4</v>
      </c>
      <c r="D16" s="3">
        <v>6.3341000000000003</v>
      </c>
      <c r="E16" s="23">
        <v>1E-4</v>
      </c>
      <c r="F16" s="3">
        <f t="shared" si="0"/>
        <v>0.20279999999999987</v>
      </c>
      <c r="G16" s="23">
        <f t="shared" si="2"/>
        <v>1.4142135623730951E-4</v>
      </c>
      <c r="H16" s="3">
        <v>26.1676</v>
      </c>
      <c r="I16" s="23">
        <v>1E-4</v>
      </c>
      <c r="J16" s="13">
        <f t="shared" si="1"/>
        <v>20.036300000000001</v>
      </c>
      <c r="K16" s="23">
        <f t="shared" si="3"/>
        <v>1.4142135623730951E-4</v>
      </c>
      <c r="L16" s="3">
        <v>26.2182</v>
      </c>
      <c r="M16" s="23">
        <v>1E-4</v>
      </c>
      <c r="N16" s="14">
        <f t="shared" si="4"/>
        <v>20.0869</v>
      </c>
      <c r="O16" s="23">
        <f t="shared" si="5"/>
        <v>1.4142135623730951E-4</v>
      </c>
      <c r="P16" s="3">
        <f t="shared" si="6"/>
        <v>5.0599999999999312E-2</v>
      </c>
      <c r="Q16" s="23">
        <f t="shared" si="7"/>
        <v>1.4142135623730951E-4</v>
      </c>
      <c r="R16" s="24">
        <f>(2000*P16)/N16</f>
        <v>5.0381094145935226</v>
      </c>
      <c r="S16" s="23">
        <f t="shared" si="9"/>
        <v>1.4080998555363553E-2</v>
      </c>
      <c r="T16" s="17">
        <f t="shared" si="10"/>
        <v>100.76218829187044</v>
      </c>
      <c r="U16" s="23">
        <f t="shared" si="11"/>
        <v>0.28161997110727105</v>
      </c>
      <c r="V16" s="3">
        <v>0.98697196999605175</v>
      </c>
      <c r="W16" s="21">
        <v>1.3776047627817877E-4</v>
      </c>
      <c r="X16" s="3">
        <v>10.091100000000001</v>
      </c>
      <c r="Y16" s="21">
        <v>1.4142135623730951E-4</v>
      </c>
      <c r="Z16" s="3">
        <f t="shared" si="12"/>
        <v>9.9596328464271586</v>
      </c>
      <c r="AA16" s="23">
        <f t="shared" si="13"/>
        <v>1.3971444021900264E-3</v>
      </c>
      <c r="AB16" s="3">
        <f t="shared" si="14"/>
        <v>98.798323471400465</v>
      </c>
      <c r="AC16" s="21">
        <f t="shared" si="15"/>
        <v>6.8899943728972693E-2</v>
      </c>
      <c r="AD16" s="3">
        <f t="shared" si="17"/>
        <v>983.99502761769543</v>
      </c>
      <c r="AE16" s="23">
        <f t="shared" si="16"/>
        <v>0.69996367433632056</v>
      </c>
    </row>
    <row r="17" spans="1:31" x14ac:dyDescent="0.25">
      <c r="A17" s="3" t="s">
        <v>25</v>
      </c>
      <c r="B17" s="4">
        <v>6.1176000000000004</v>
      </c>
      <c r="C17" s="23">
        <v>1E-4</v>
      </c>
      <c r="D17" s="3">
        <v>6.3204000000000002</v>
      </c>
      <c r="E17" s="23">
        <v>1E-4</v>
      </c>
      <c r="F17" s="3">
        <f t="shared" si="0"/>
        <v>0.20279999999999987</v>
      </c>
      <c r="G17" s="23">
        <f t="shared" si="2"/>
        <v>1.4142135623730951E-4</v>
      </c>
      <c r="H17" s="3">
        <v>26.2545</v>
      </c>
      <c r="I17" s="23">
        <v>1E-4</v>
      </c>
      <c r="J17" s="13">
        <f t="shared" si="1"/>
        <v>20.136900000000001</v>
      </c>
      <c r="K17" s="23">
        <f t="shared" si="3"/>
        <v>1.4142135623730951E-4</v>
      </c>
      <c r="L17" s="3">
        <v>26.304500000000001</v>
      </c>
      <c r="M17" s="23">
        <v>1E-4</v>
      </c>
      <c r="N17" s="14">
        <f t="shared" si="4"/>
        <v>20.186900000000001</v>
      </c>
      <c r="O17" s="23">
        <f t="shared" si="5"/>
        <v>1.4142135623730951E-4</v>
      </c>
      <c r="P17" s="3">
        <f t="shared" si="6"/>
        <v>5.0000000000000711E-2</v>
      </c>
      <c r="Q17" s="23">
        <f t="shared" si="7"/>
        <v>1.4142135623730951E-4</v>
      </c>
      <c r="R17" s="24">
        <f t="shared" si="8"/>
        <v>4.9537076024551272</v>
      </c>
      <c r="S17" s="23">
        <f t="shared" si="9"/>
        <v>1.4011243928770477E-2</v>
      </c>
      <c r="T17" s="17">
        <f t="shared" si="10"/>
        <v>99.074152049102551</v>
      </c>
      <c r="U17" s="23">
        <f t="shared" si="11"/>
        <v>0.28022487857540956</v>
      </c>
      <c r="V17" s="3">
        <v>1.0180189351521933</v>
      </c>
      <c r="W17" s="21">
        <v>1.4656379770384276E-4</v>
      </c>
      <c r="X17" s="3">
        <v>10.081600000000002</v>
      </c>
      <c r="Y17" s="21">
        <v>1.4142135623730951E-4</v>
      </c>
      <c r="Z17" s="3">
        <f t="shared" si="12"/>
        <v>10.263259696630353</v>
      </c>
      <c r="AA17" s="23">
        <f t="shared" si="13"/>
        <v>1.4845948498261343E-3</v>
      </c>
      <c r="AB17" s="3">
        <f t="shared" si="14"/>
        <v>99.294378698224918</v>
      </c>
      <c r="AC17" s="21">
        <f t="shared" si="15"/>
        <v>6.9245847218550705E-2</v>
      </c>
      <c r="AD17" s="3">
        <f t="shared" si="17"/>
        <v>1019.0839949954433</v>
      </c>
      <c r="AE17" s="23">
        <f t="shared" si="16"/>
        <v>0.72581531325313908</v>
      </c>
    </row>
    <row r="18" spans="1:31" x14ac:dyDescent="0.25">
      <c r="A18" s="3" t="s">
        <v>26</v>
      </c>
      <c r="B18" s="3">
        <v>6.1504000000000003</v>
      </c>
      <c r="C18" s="23">
        <v>1E-4</v>
      </c>
      <c r="D18" s="3">
        <v>6.3513000000000002</v>
      </c>
      <c r="E18" s="23">
        <v>1E-4</v>
      </c>
      <c r="F18" s="3">
        <f t="shared" si="0"/>
        <v>0.20089999999999986</v>
      </c>
      <c r="G18" s="23">
        <f t="shared" si="2"/>
        <v>1.4142135623730951E-4</v>
      </c>
      <c r="H18" s="3">
        <v>26.234500000000001</v>
      </c>
      <c r="I18" s="23">
        <v>1E-4</v>
      </c>
      <c r="J18" s="13">
        <f t="shared" si="1"/>
        <v>20.084099999999999</v>
      </c>
      <c r="K18" s="23">
        <f t="shared" si="3"/>
        <v>1.4142135623730951E-4</v>
      </c>
      <c r="L18" s="3">
        <v>26.2852</v>
      </c>
      <c r="M18" s="23">
        <v>1E-4</v>
      </c>
      <c r="N18" s="14">
        <f t="shared" si="4"/>
        <v>20.134799999999998</v>
      </c>
      <c r="O18" s="23">
        <f t="shared" si="5"/>
        <v>1.4142135623730951E-4</v>
      </c>
      <c r="P18" s="3">
        <f t="shared" si="6"/>
        <v>5.0699999999999079E-2</v>
      </c>
      <c r="Q18" s="23">
        <f t="shared" si="7"/>
        <v>1.4142135623730951E-4</v>
      </c>
      <c r="R18" s="24">
        <f t="shared" si="8"/>
        <v>5.0360569759817908</v>
      </c>
      <c r="S18" s="23">
        <f t="shared" si="9"/>
        <v>1.4047500305476388E-2</v>
      </c>
      <c r="T18" s="17">
        <f t="shared" si="10"/>
        <v>100.72113951963581</v>
      </c>
      <c r="U18" s="23">
        <f t="shared" si="11"/>
        <v>0.28095000610952775</v>
      </c>
      <c r="V18" s="3">
        <v>0.97914422794477618</v>
      </c>
      <c r="W18" s="21">
        <v>1.3558396618807751E-4</v>
      </c>
      <c r="X18" s="3">
        <v>10.059499999999998</v>
      </c>
      <c r="Y18" s="21">
        <v>1.4142135623730951E-4</v>
      </c>
      <c r="Z18" s="3">
        <f t="shared" si="12"/>
        <v>9.8497013610104744</v>
      </c>
      <c r="AA18" s="23">
        <f t="shared" si="13"/>
        <v>1.370918130930886E-3</v>
      </c>
      <c r="AB18" s="3">
        <f t="shared" si="14"/>
        <v>99.970632155301217</v>
      </c>
      <c r="AC18" s="21">
        <f t="shared" si="15"/>
        <v>7.0376753012024562E-2</v>
      </c>
      <c r="AD18" s="3">
        <f t="shared" si="17"/>
        <v>984.68087160114794</v>
      </c>
      <c r="AE18" s="23">
        <f t="shared" si="16"/>
        <v>0.70660845165695751</v>
      </c>
    </row>
    <row r="19" spans="1:31" x14ac:dyDescent="0.25">
      <c r="A19" s="3" t="s">
        <v>27</v>
      </c>
      <c r="B19" s="3">
        <v>6.1124999999999998</v>
      </c>
      <c r="C19" s="23">
        <v>1E-4</v>
      </c>
      <c r="D19" s="4">
        <v>6.3155000000000001</v>
      </c>
      <c r="E19" s="23">
        <v>1E-4</v>
      </c>
      <c r="F19" s="3">
        <f t="shared" si="0"/>
        <v>0.20300000000000029</v>
      </c>
      <c r="G19" s="23">
        <f t="shared" si="2"/>
        <v>1.4142135623730951E-4</v>
      </c>
      <c r="H19" s="3">
        <v>26.238800000000001</v>
      </c>
      <c r="I19" s="23">
        <v>1E-4</v>
      </c>
      <c r="J19" s="13">
        <f t="shared" si="1"/>
        <v>20.126300000000001</v>
      </c>
      <c r="K19" s="23">
        <f t="shared" si="3"/>
        <v>1.4142135623730951E-4</v>
      </c>
      <c r="L19" s="3">
        <v>26.288799999999998</v>
      </c>
      <c r="M19" s="23">
        <v>1E-4</v>
      </c>
      <c r="N19" s="14">
        <f t="shared" si="4"/>
        <v>20.176299999999998</v>
      </c>
      <c r="O19" s="23">
        <f t="shared" si="5"/>
        <v>1.4142135623730951E-4</v>
      </c>
      <c r="P19" s="3">
        <f t="shared" si="6"/>
        <v>4.9999999999997158E-2</v>
      </c>
      <c r="Q19" s="23">
        <f t="shared" si="7"/>
        <v>1.4142135623730951E-4</v>
      </c>
      <c r="R19" s="24">
        <f t="shared" si="8"/>
        <v>4.9563101262369376</v>
      </c>
      <c r="S19" s="23">
        <f t="shared" si="9"/>
        <v>1.4018605045402057E-2</v>
      </c>
      <c r="T19" s="17">
        <f t="shared" si="10"/>
        <v>99.126202524738744</v>
      </c>
      <c r="U19" s="23">
        <f t="shared" si="11"/>
        <v>0.2803721009080411</v>
      </c>
      <c r="V19" s="3">
        <v>0.97323600973236024</v>
      </c>
      <c r="W19" s="21">
        <v>1.3395265833122898E-4</v>
      </c>
      <c r="X19" s="3">
        <v>10.076800000000002</v>
      </c>
      <c r="Y19" s="21">
        <v>1.4142135623730951E-4</v>
      </c>
      <c r="Z19" s="3">
        <f t="shared" si="12"/>
        <v>9.8071046228710497</v>
      </c>
      <c r="AA19" s="23">
        <f t="shared" si="13"/>
        <v>1.356813177754662E-3</v>
      </c>
      <c r="AB19" s="3">
        <f t="shared" si="14"/>
        <v>99.144334975369318</v>
      </c>
      <c r="AC19" s="21">
        <f t="shared" si="15"/>
        <v>6.9073101018667732E-2</v>
      </c>
      <c r="AD19" s="3">
        <f t="shared" si="17"/>
        <v>972.31886586842029</v>
      </c>
      <c r="AE19" s="23">
        <f t="shared" si="16"/>
        <v>0.69063459182089371</v>
      </c>
    </row>
    <row r="20" spans="1:31" x14ac:dyDescent="0.25">
      <c r="A20" s="3" t="s">
        <v>28</v>
      </c>
      <c r="B20" s="3">
        <v>6.1378000000000004</v>
      </c>
      <c r="C20" s="23">
        <v>1E-4</v>
      </c>
      <c r="D20" s="4">
        <v>6.3410000000000002</v>
      </c>
      <c r="E20" s="23">
        <v>1E-4</v>
      </c>
      <c r="F20" s="3">
        <f t="shared" si="0"/>
        <v>0.20319999999999983</v>
      </c>
      <c r="G20" s="23">
        <f t="shared" si="2"/>
        <v>1.4142135623730951E-4</v>
      </c>
      <c r="H20" s="3">
        <v>26.429600000000001</v>
      </c>
      <c r="I20" s="23">
        <v>1E-4</v>
      </c>
      <c r="J20" s="13">
        <f t="shared" si="1"/>
        <v>20.291800000000002</v>
      </c>
      <c r="K20" s="23">
        <f t="shared" si="3"/>
        <v>1.4142135623730951E-4</v>
      </c>
      <c r="L20" s="3">
        <v>26.4801</v>
      </c>
      <c r="M20" s="23">
        <v>1E-4</v>
      </c>
      <c r="N20" s="14">
        <f t="shared" si="4"/>
        <v>20.342300000000002</v>
      </c>
      <c r="O20" s="23">
        <f t="shared" si="5"/>
        <v>1.4142135623730951E-4</v>
      </c>
      <c r="P20" s="3">
        <f t="shared" si="6"/>
        <v>5.0499999999999545E-2</v>
      </c>
      <c r="Q20" s="23">
        <f t="shared" si="7"/>
        <v>1.4142135623730951E-4</v>
      </c>
      <c r="R20" s="24">
        <f t="shared" si="8"/>
        <v>4.9650236207311407</v>
      </c>
      <c r="S20" s="23">
        <f t="shared" si="9"/>
        <v>1.3904208670307045E-2</v>
      </c>
      <c r="T20" s="17">
        <f t="shared" si="10"/>
        <v>99.300472414622803</v>
      </c>
      <c r="U20" s="23">
        <f t="shared" si="11"/>
        <v>0.27808417340614089</v>
      </c>
      <c r="V20" s="3">
        <v>0.95556617295747737</v>
      </c>
      <c r="W20" s="21">
        <v>1.2913278944495167E-4</v>
      </c>
      <c r="X20" s="3">
        <v>10.072099999999999</v>
      </c>
      <c r="Y20" s="21">
        <v>1.4142135623730951E-4</v>
      </c>
      <c r="Z20" s="3">
        <f t="shared" si="12"/>
        <v>9.6245580506450068</v>
      </c>
      <c r="AA20" s="23">
        <f t="shared" si="13"/>
        <v>1.3076399733911988E-3</v>
      </c>
      <c r="AB20" s="3">
        <f t="shared" si="14"/>
        <v>99.861220472441047</v>
      </c>
      <c r="AC20" s="21">
        <f t="shared" si="15"/>
        <v>6.9504022177359348E-2</v>
      </c>
      <c r="AD20" s="3">
        <f t="shared" si="17"/>
        <v>961.12011344526843</v>
      </c>
      <c r="AE20" s="23">
        <f t="shared" si="16"/>
        <v>0.68157161940352784</v>
      </c>
    </row>
    <row r="21" spans="1:31" x14ac:dyDescent="0.25">
      <c r="A21" s="3" t="s">
        <v>29</v>
      </c>
      <c r="B21" s="3">
        <v>6.1302000000000003</v>
      </c>
      <c r="C21" s="23">
        <v>1E-4</v>
      </c>
      <c r="D21" s="4">
        <v>6.3337000000000003</v>
      </c>
      <c r="E21" s="23">
        <v>1E-4</v>
      </c>
      <c r="F21" s="3">
        <f t="shared" si="0"/>
        <v>0.20350000000000001</v>
      </c>
      <c r="G21" s="23">
        <f t="shared" si="2"/>
        <v>1.4142135623730951E-4</v>
      </c>
      <c r="H21" s="3">
        <v>26.354800000000001</v>
      </c>
      <c r="I21" s="23">
        <v>1E-4</v>
      </c>
      <c r="J21" s="13">
        <f t="shared" si="1"/>
        <v>20.224600000000002</v>
      </c>
      <c r="K21" s="23">
        <f t="shared" si="3"/>
        <v>1.4142135623730951E-4</v>
      </c>
      <c r="L21" s="3">
        <v>26.4054</v>
      </c>
      <c r="M21" s="23">
        <v>1E-4</v>
      </c>
      <c r="N21" s="14">
        <f t="shared" si="4"/>
        <v>20.275199999999998</v>
      </c>
      <c r="O21" s="23">
        <f t="shared" si="5"/>
        <v>1.4142135623730951E-4</v>
      </c>
      <c r="P21" s="3">
        <f t="shared" si="6"/>
        <v>5.0599999999999312E-2</v>
      </c>
      <c r="Q21" s="23">
        <f t="shared" si="7"/>
        <v>1.4142135623730951E-4</v>
      </c>
      <c r="R21" s="24">
        <f t="shared" si="8"/>
        <v>4.9913194444443771</v>
      </c>
      <c r="S21" s="23">
        <f t="shared" si="9"/>
        <v>1.3950224574374028E-2</v>
      </c>
      <c r="T21" s="17">
        <f t="shared" si="10"/>
        <v>99.826388888887536</v>
      </c>
      <c r="U21" s="23">
        <f t="shared" si="11"/>
        <v>0.27900449148748058</v>
      </c>
      <c r="V21" s="3">
        <v>1.1875074219213866</v>
      </c>
      <c r="W21" s="21">
        <v>1.9942870223250606E-4</v>
      </c>
      <c r="X21" s="3">
        <v>10.064699999999998</v>
      </c>
      <c r="Y21" s="21">
        <v>1.4142135623730951E-4</v>
      </c>
      <c r="Z21" s="3">
        <f t="shared" si="12"/>
        <v>11.951905949412177</v>
      </c>
      <c r="AA21" s="23">
        <f t="shared" si="13"/>
        <v>2.0142034187077469E-3</v>
      </c>
      <c r="AB21" s="3">
        <f t="shared" si="14"/>
        <v>99.383783783783784</v>
      </c>
      <c r="AC21" s="21">
        <f t="shared" si="15"/>
        <v>6.9069783605873986E-2</v>
      </c>
      <c r="AD21" s="3">
        <f t="shared" si="17"/>
        <v>1187.825636680499</v>
      </c>
      <c r="AE21" s="23">
        <f t="shared" si="16"/>
        <v>0.84943959806892266</v>
      </c>
    </row>
    <row r="22" spans="1:31" x14ac:dyDescent="0.25">
      <c r="A22" s="3" t="s">
        <v>30</v>
      </c>
      <c r="B22" s="3">
        <v>6.1345000000000001</v>
      </c>
      <c r="C22" s="23">
        <v>1E-4</v>
      </c>
      <c r="D22" s="3">
        <v>6.3356000000000003</v>
      </c>
      <c r="E22" s="23">
        <v>1E-4</v>
      </c>
      <c r="F22" s="3">
        <f t="shared" si="0"/>
        <v>0.20110000000000028</v>
      </c>
      <c r="G22" s="23">
        <f t="shared" si="2"/>
        <v>1.4142135623730951E-4</v>
      </c>
      <c r="H22" s="3">
        <v>26.416499999999999</v>
      </c>
      <c r="I22" s="23">
        <v>1E-4</v>
      </c>
      <c r="J22" s="13">
        <f t="shared" si="1"/>
        <v>20.282</v>
      </c>
      <c r="K22" s="23">
        <f t="shared" si="3"/>
        <v>1.4142135623730951E-4</v>
      </c>
      <c r="L22" s="3">
        <v>26.466799999999999</v>
      </c>
      <c r="M22" s="23">
        <v>1E-4</v>
      </c>
      <c r="N22" s="14">
        <f t="shared" si="4"/>
        <v>20.3323</v>
      </c>
      <c r="O22" s="23">
        <f t="shared" si="5"/>
        <v>1.4142135623730951E-4</v>
      </c>
      <c r="P22" s="3">
        <f t="shared" si="6"/>
        <v>5.0300000000000011E-2</v>
      </c>
      <c r="Q22" s="23">
        <f t="shared" si="7"/>
        <v>1.4142135623730951E-4</v>
      </c>
      <c r="R22" s="24">
        <f t="shared" si="8"/>
        <v>4.9477924287955632</v>
      </c>
      <c r="S22" s="23">
        <f t="shared" si="9"/>
        <v>1.391104685623235E-2</v>
      </c>
      <c r="T22" s="17">
        <f t="shared" si="10"/>
        <v>98.955848575911261</v>
      </c>
      <c r="U22" s="23">
        <f t="shared" si="11"/>
        <v>0.27822093712464702</v>
      </c>
      <c r="V22" s="3">
        <v>1.2260912211868564</v>
      </c>
      <c r="W22" s="21">
        <v>2.1259867995451726E-4</v>
      </c>
      <c r="X22" s="3">
        <v>10.057399999999999</v>
      </c>
      <c r="Y22" s="21">
        <v>1.4142135623730951E-4</v>
      </c>
      <c r="Z22" s="3">
        <f t="shared" si="12"/>
        <v>12.331289847964689</v>
      </c>
      <c r="AA22" s="23">
        <f t="shared" si="13"/>
        <v>2.1452091541012248E-3</v>
      </c>
      <c r="AB22" s="3">
        <f t="shared" si="14"/>
        <v>100.85529587270001</v>
      </c>
      <c r="AC22" s="21">
        <f t="shared" si="15"/>
        <v>7.092886036308263E-2</v>
      </c>
      <c r="AD22" s="3">
        <f t="shared" si="17"/>
        <v>1243.6758861085007</v>
      </c>
      <c r="AE22" s="23">
        <f t="shared" si="16"/>
        <v>0.9010063843514895</v>
      </c>
    </row>
    <row r="23" spans="1:31" x14ac:dyDescent="0.25">
      <c r="A23" s="3" t="s">
        <v>31</v>
      </c>
      <c r="B23" s="3">
        <v>6.1746999999999996</v>
      </c>
      <c r="C23" s="23">
        <v>1E-4</v>
      </c>
      <c r="D23" s="3">
        <v>6.3769</v>
      </c>
      <c r="E23" s="23">
        <v>1E-4</v>
      </c>
      <c r="F23" s="3">
        <f t="shared" si="0"/>
        <v>0.20220000000000038</v>
      </c>
      <c r="G23" s="23">
        <f t="shared" si="2"/>
        <v>1.4142135623730951E-4</v>
      </c>
      <c r="H23" s="3">
        <v>26.5016</v>
      </c>
      <c r="I23" s="23">
        <v>1E-4</v>
      </c>
      <c r="J23" s="13">
        <f t="shared" si="1"/>
        <v>20.326900000000002</v>
      </c>
      <c r="K23" s="23">
        <f t="shared" si="3"/>
        <v>1.4142135623730951E-4</v>
      </c>
      <c r="L23" s="3">
        <v>26.552099999999999</v>
      </c>
      <c r="M23" s="23">
        <v>1E-4</v>
      </c>
      <c r="N23" s="14">
        <f t="shared" si="4"/>
        <v>20.377400000000002</v>
      </c>
      <c r="O23" s="23">
        <f t="shared" si="5"/>
        <v>1.4142135623730951E-4</v>
      </c>
      <c r="P23" s="3">
        <f t="shared" si="6"/>
        <v>5.0499999999999545E-2</v>
      </c>
      <c r="Q23" s="23">
        <f t="shared" si="7"/>
        <v>1.4142135623730951E-4</v>
      </c>
      <c r="R23" s="24">
        <f t="shared" si="8"/>
        <v>4.9564713849656519</v>
      </c>
      <c r="S23" s="23">
        <f t="shared" si="9"/>
        <v>1.3880258572441115E-2</v>
      </c>
      <c r="T23" s="17">
        <f t="shared" si="10"/>
        <v>99.129427699313027</v>
      </c>
      <c r="U23" s="23">
        <f t="shared" si="11"/>
        <v>0.2776051714488223</v>
      </c>
      <c r="V23" s="3">
        <v>1.2583364791745317</v>
      </c>
      <c r="W23" s="21">
        <v>2.2392808794229684E-4</v>
      </c>
      <c r="X23" s="3">
        <v>10.067800000000002</v>
      </c>
      <c r="Y23" s="21">
        <v>1.4142135623730951E-4</v>
      </c>
      <c r="Z23" s="3">
        <f t="shared" si="12"/>
        <v>12.668680005033353</v>
      </c>
      <c r="AA23" s="23">
        <f t="shared" si="13"/>
        <v>2.2614757463035088E-3</v>
      </c>
      <c r="AB23" s="3">
        <f t="shared" si="14"/>
        <v>100.52868447082079</v>
      </c>
      <c r="AC23" s="21">
        <f t="shared" si="15"/>
        <v>7.0314571064759065E-2</v>
      </c>
      <c r="AD23" s="3">
        <f t="shared" si="17"/>
        <v>1273.5657348877944</v>
      </c>
      <c r="AE23" s="23">
        <f t="shared" si="16"/>
        <v>0.9193458194414913</v>
      </c>
    </row>
    <row r="24" spans="1:31" x14ac:dyDescent="0.25">
      <c r="A24" s="3" t="s">
        <v>32</v>
      </c>
      <c r="B24" s="3">
        <v>6.1784999999999997</v>
      </c>
      <c r="C24" s="23">
        <v>1E-4</v>
      </c>
      <c r="D24" s="3">
        <v>6.3795000000000002</v>
      </c>
      <c r="E24" s="23">
        <v>1E-4</v>
      </c>
      <c r="F24" s="3">
        <f t="shared" si="0"/>
        <v>0.20100000000000051</v>
      </c>
      <c r="G24" s="23">
        <f t="shared" si="2"/>
        <v>1.4142135623730951E-4</v>
      </c>
      <c r="H24" s="3">
        <v>26.332100000000001</v>
      </c>
      <c r="I24" s="23">
        <v>1E-4</v>
      </c>
      <c r="J24" s="13">
        <f t="shared" si="1"/>
        <v>20.153600000000001</v>
      </c>
      <c r="K24" s="23">
        <f t="shared" si="3"/>
        <v>1.4142135623730951E-4</v>
      </c>
      <c r="L24" s="3">
        <v>26.382400000000001</v>
      </c>
      <c r="M24" s="23">
        <v>1E-4</v>
      </c>
      <c r="N24" s="14">
        <f t="shared" si="4"/>
        <v>20.203900000000001</v>
      </c>
      <c r="O24" s="23">
        <f t="shared" si="5"/>
        <v>1.4142135623730951E-4</v>
      </c>
      <c r="P24" s="3">
        <f t="shared" si="6"/>
        <v>5.0300000000000011E-2</v>
      </c>
      <c r="Q24" s="23">
        <f t="shared" si="7"/>
        <v>1.4142135623730951E-4</v>
      </c>
      <c r="R24" s="24">
        <f t="shared" si="8"/>
        <v>4.9792366820267384</v>
      </c>
      <c r="S24" s="23">
        <f t="shared" si="9"/>
        <v>1.3999455007747909E-2</v>
      </c>
      <c r="T24" s="17">
        <f t="shared" si="10"/>
        <v>99.584733640534779</v>
      </c>
      <c r="U24" s="23">
        <f t="shared" si="11"/>
        <v>0.2799891001549582</v>
      </c>
      <c r="V24" s="3">
        <v>1.2022120702091856</v>
      </c>
      <c r="W24" s="21">
        <v>2.0439824651820955E-4</v>
      </c>
      <c r="X24" s="3">
        <v>10.059099999999999</v>
      </c>
      <c r="Y24" s="21">
        <v>1.4142135623730951E-4</v>
      </c>
      <c r="Z24" s="3">
        <f t="shared" si="12"/>
        <v>12.093171435441217</v>
      </c>
      <c r="AA24" s="23">
        <f t="shared" si="13"/>
        <v>2.0630799490829531E-3</v>
      </c>
      <c r="AB24" s="3">
        <f t="shared" si="14"/>
        <v>100.26666666666641</v>
      </c>
      <c r="AC24" s="21">
        <f t="shared" si="15"/>
        <v>7.0550015890726764E-2</v>
      </c>
      <c r="AD24" s="3">
        <f t="shared" si="17"/>
        <v>1212.5419892602363</v>
      </c>
      <c r="AE24" s="23">
        <f t="shared" si="16"/>
        <v>0.87789248062584135</v>
      </c>
    </row>
    <row r="25" spans="1:31" x14ac:dyDescent="0.25">
      <c r="A25" s="3" t="s">
        <v>33</v>
      </c>
      <c r="B25" s="3">
        <v>6.1501999999999999</v>
      </c>
      <c r="C25" s="23">
        <v>1E-4</v>
      </c>
      <c r="D25" s="3">
        <v>6.3521000000000001</v>
      </c>
      <c r="E25" s="23">
        <v>1E-4</v>
      </c>
      <c r="F25" s="3">
        <f t="shared" si="0"/>
        <v>0.20190000000000019</v>
      </c>
      <c r="G25" s="23">
        <f t="shared" si="2"/>
        <v>1.4142135623730951E-4</v>
      </c>
      <c r="H25" s="3">
        <v>26.392099999999999</v>
      </c>
      <c r="I25" s="23">
        <v>1E-4</v>
      </c>
      <c r="J25" s="13">
        <f t="shared" si="1"/>
        <v>20.241900000000001</v>
      </c>
      <c r="K25" s="23">
        <f t="shared" si="3"/>
        <v>1.4142135623730951E-4</v>
      </c>
      <c r="L25" s="3">
        <v>26.442399999999999</v>
      </c>
      <c r="M25" s="23">
        <v>1E-4</v>
      </c>
      <c r="N25" s="14">
        <f t="shared" si="4"/>
        <v>20.292200000000001</v>
      </c>
      <c r="O25" s="23">
        <f t="shared" si="5"/>
        <v>1.4142135623730951E-4</v>
      </c>
      <c r="P25" s="3">
        <f t="shared" si="6"/>
        <v>5.0300000000000011E-2</v>
      </c>
      <c r="Q25" s="23">
        <f t="shared" si="7"/>
        <v>1.4142135623730951E-4</v>
      </c>
      <c r="R25" s="24">
        <f t="shared" si="8"/>
        <v>4.9575699037068439</v>
      </c>
      <c r="S25" s="23">
        <f t="shared" si="9"/>
        <v>1.3938537044731816E-2</v>
      </c>
      <c r="T25" s="17">
        <f t="shared" si="10"/>
        <v>99.151398074136878</v>
      </c>
      <c r="U25" s="23">
        <f t="shared" si="11"/>
        <v>0.27877074089463633</v>
      </c>
      <c r="V25" s="3">
        <v>1.2259409096481555</v>
      </c>
      <c r="W25" s="21">
        <v>2.1254655646591044E-4</v>
      </c>
      <c r="X25" s="3">
        <v>10.045199999999998</v>
      </c>
      <c r="Y25" s="21">
        <v>1.4142135623730951E-4</v>
      </c>
      <c r="Z25" s="3">
        <f t="shared" si="12"/>
        <v>12.314821625597649</v>
      </c>
      <c r="AA25" s="23">
        <f t="shared" si="13"/>
        <v>2.1421003534471215E-3</v>
      </c>
      <c r="AB25" s="3">
        <f t="shared" si="14"/>
        <v>100.25705794947986</v>
      </c>
      <c r="AC25" s="21">
        <f t="shared" si="15"/>
        <v>7.0228798334840428E-2</v>
      </c>
      <c r="AD25" s="3">
        <f t="shared" si="17"/>
        <v>1234.6477853550512</v>
      </c>
      <c r="AE25" s="23">
        <f t="shared" si="16"/>
        <v>0.89112094335642389</v>
      </c>
    </row>
    <row r="26" spans="1:31" x14ac:dyDescent="0.25">
      <c r="A26" s="3" t="s">
        <v>34</v>
      </c>
      <c r="B26" s="3">
        <v>6.1439000000000004</v>
      </c>
      <c r="C26" s="23">
        <v>1E-4</v>
      </c>
      <c r="D26" s="3">
        <v>6.3457999999999997</v>
      </c>
      <c r="E26" s="23">
        <v>1E-4</v>
      </c>
      <c r="F26" s="3">
        <f t="shared" si="0"/>
        <v>0.2018999999999993</v>
      </c>
      <c r="G26" s="23">
        <f t="shared" si="2"/>
        <v>1.4142135623730951E-4</v>
      </c>
      <c r="H26" s="3">
        <v>26.174600000000002</v>
      </c>
      <c r="I26" s="23">
        <v>1E-4</v>
      </c>
      <c r="J26" s="13">
        <f t="shared" si="1"/>
        <v>20.030700000000003</v>
      </c>
      <c r="K26" s="23">
        <f t="shared" si="3"/>
        <v>1.4142135623730951E-4</v>
      </c>
      <c r="L26" s="3">
        <v>26.224299999999999</v>
      </c>
      <c r="M26" s="23">
        <v>1E-4</v>
      </c>
      <c r="N26" s="14">
        <f t="shared" si="4"/>
        <v>20.080399999999997</v>
      </c>
      <c r="O26" s="23">
        <f t="shared" si="5"/>
        <v>1.4142135623730951E-4</v>
      </c>
      <c r="P26" s="3">
        <f t="shared" si="6"/>
        <v>4.9699999999997857E-2</v>
      </c>
      <c r="Q26" s="23">
        <f t="shared" si="7"/>
        <v>1.4142135623730951E-4</v>
      </c>
      <c r="R26" s="24">
        <f t="shared" si="8"/>
        <v>4.950100595605452</v>
      </c>
      <c r="S26" s="23">
        <f t="shared" si="9"/>
        <v>1.4085555008998735E-2</v>
      </c>
      <c r="T26" s="17">
        <f t="shared" si="10"/>
        <v>99.00201191210904</v>
      </c>
      <c r="U26" s="23">
        <f t="shared" si="11"/>
        <v>0.28171110017997469</v>
      </c>
      <c r="V26" s="3">
        <v>1.2315270935960587</v>
      </c>
      <c r="W26" s="21">
        <v>2.1448797022087016E-4</v>
      </c>
      <c r="X26" s="3">
        <v>10.069800000000001</v>
      </c>
      <c r="Y26" s="21">
        <v>1.4142135623730951E-4</v>
      </c>
      <c r="Z26" s="3">
        <f t="shared" si="12"/>
        <v>12.401231527093593</v>
      </c>
      <c r="AA26" s="23">
        <f t="shared" si="13"/>
        <v>2.1668616384041468E-3</v>
      </c>
      <c r="AB26" s="3">
        <f t="shared" si="14"/>
        <v>99.210995542348059</v>
      </c>
      <c r="AC26" s="21">
        <f t="shared" si="15"/>
        <v>6.9496118154558556E-2</v>
      </c>
      <c r="AD26" s="3">
        <f t="shared" si="17"/>
        <v>1230.3385257541086</v>
      </c>
      <c r="AE26" s="23">
        <f t="shared" si="16"/>
        <v>0.88824472329228965</v>
      </c>
    </row>
    <row r="27" spans="1:31" x14ac:dyDescent="0.25">
      <c r="A27" s="3" t="s">
        <v>35</v>
      </c>
      <c r="B27" s="3">
        <v>6.1257999999999999</v>
      </c>
      <c r="C27" s="23">
        <v>1E-4</v>
      </c>
      <c r="D27" s="3">
        <v>6.3274999999999997</v>
      </c>
      <c r="E27" s="23">
        <v>1E-4</v>
      </c>
      <c r="F27" s="3">
        <f t="shared" si="0"/>
        <v>0.20169999999999977</v>
      </c>
      <c r="G27" s="23">
        <f t="shared" si="2"/>
        <v>1.4142135623730951E-4</v>
      </c>
      <c r="H27" s="3">
        <v>26.293700000000001</v>
      </c>
      <c r="I27" s="23">
        <v>1E-4</v>
      </c>
      <c r="J27" s="13">
        <f t="shared" si="1"/>
        <v>20.167900000000003</v>
      </c>
      <c r="K27" s="23">
        <f t="shared" si="3"/>
        <v>1.4142135623730951E-4</v>
      </c>
      <c r="L27" s="3">
        <v>26.343900000000001</v>
      </c>
      <c r="M27" s="23">
        <v>1E-4</v>
      </c>
      <c r="N27" s="14">
        <f t="shared" si="4"/>
        <v>20.2181</v>
      </c>
      <c r="O27" s="23">
        <f t="shared" si="5"/>
        <v>1.4142135623730951E-4</v>
      </c>
      <c r="P27" s="3">
        <f t="shared" si="6"/>
        <v>5.0200000000000244E-2</v>
      </c>
      <c r="Q27" s="23">
        <f t="shared" si="7"/>
        <v>1.4142135623730951E-4</v>
      </c>
      <c r="R27" s="24">
        <f t="shared" si="8"/>
        <v>4.965847433735143</v>
      </c>
      <c r="S27" s="23">
        <f t="shared" si="9"/>
        <v>1.3989622384063516E-2</v>
      </c>
      <c r="T27" s="17">
        <f t="shared" si="10"/>
        <v>99.316948674702871</v>
      </c>
      <c r="U27" s="23">
        <f t="shared" si="11"/>
        <v>0.27979244768127037</v>
      </c>
      <c r="V27" s="3">
        <v>1.1674060238150838</v>
      </c>
      <c r="W27" s="21">
        <v>1.9273423204241668E-4</v>
      </c>
      <c r="X27" s="3">
        <v>10.058899999999998</v>
      </c>
      <c r="Y27" s="21">
        <v>1.4142135623730951E-4</v>
      </c>
      <c r="Z27" s="3">
        <f t="shared" si="12"/>
        <v>11.742820452953545</v>
      </c>
      <c r="AA27" s="23">
        <f t="shared" si="13"/>
        <v>1.9457113310894847E-3</v>
      </c>
      <c r="AB27" s="3">
        <f t="shared" si="14"/>
        <v>99.989588497769091</v>
      </c>
      <c r="AC27" s="21">
        <f t="shared" si="15"/>
        <v>7.011090916059487E-2</v>
      </c>
      <c r="AD27" s="3">
        <f t="shared" si="17"/>
        <v>1174.1597848940114</v>
      </c>
      <c r="AE27" s="23">
        <f t="shared" si="16"/>
        <v>0.84597436930437286</v>
      </c>
    </row>
    <row r="28" spans="1:31" x14ac:dyDescent="0.25">
      <c r="A28" s="3" t="s">
        <v>36</v>
      </c>
      <c r="B28" s="3">
        <v>6.1395999999999997</v>
      </c>
      <c r="C28" s="23">
        <v>1E-4</v>
      </c>
      <c r="D28" s="3">
        <v>6.3418000000000001</v>
      </c>
      <c r="E28" s="23">
        <v>1E-4</v>
      </c>
      <c r="F28" s="3">
        <f t="shared" si="0"/>
        <v>0.20220000000000038</v>
      </c>
      <c r="G28" s="23">
        <f t="shared" si="2"/>
        <v>1.4142135623730951E-4</v>
      </c>
      <c r="H28" s="3">
        <v>26.427399999999999</v>
      </c>
      <c r="I28" s="23">
        <v>1E-4</v>
      </c>
      <c r="J28" s="13">
        <f t="shared" si="1"/>
        <v>20.287799999999997</v>
      </c>
      <c r="K28" s="23">
        <f t="shared" si="3"/>
        <v>1.4142135623730951E-4</v>
      </c>
      <c r="L28" s="3">
        <v>26.4788</v>
      </c>
      <c r="M28" s="23">
        <v>1E-4</v>
      </c>
      <c r="N28" s="14">
        <f t="shared" si="4"/>
        <v>20.339199999999998</v>
      </c>
      <c r="O28" s="23">
        <f t="shared" si="5"/>
        <v>1.4142135623730951E-4</v>
      </c>
      <c r="P28" s="3">
        <f t="shared" si="6"/>
        <v>5.1400000000001E-2</v>
      </c>
      <c r="Q28" s="23">
        <f t="shared" si="7"/>
        <v>1.4142135623730951E-4</v>
      </c>
      <c r="R28" s="24">
        <f t="shared" si="8"/>
        <v>5.0542794210196078</v>
      </c>
      <c r="S28" s="23">
        <f t="shared" si="9"/>
        <v>1.3906329435351078E-2</v>
      </c>
      <c r="T28" s="17">
        <f t="shared" si="10"/>
        <v>101.08558842039214</v>
      </c>
      <c r="U28" s="23">
        <f t="shared" si="11"/>
        <v>0.27812658870702156</v>
      </c>
      <c r="V28" s="3">
        <v>1.2813941568426446</v>
      </c>
      <c r="W28" s="21">
        <v>2.3220976362794778E-4</v>
      </c>
      <c r="X28" s="3">
        <v>10.0558</v>
      </c>
      <c r="Y28" s="21">
        <v>1.4142135623730951E-4</v>
      </c>
      <c r="Z28" s="3">
        <f t="shared" si="12"/>
        <v>12.885443362378265</v>
      </c>
      <c r="AA28" s="23">
        <f t="shared" si="13"/>
        <v>2.3420762151587309E-3</v>
      </c>
      <c r="AB28" s="3">
        <f t="shared" si="14"/>
        <v>100.33531157270009</v>
      </c>
      <c r="AC28" s="21">
        <f t="shared" si="15"/>
        <v>7.0179330204243801E-2</v>
      </c>
      <c r="AD28" s="3">
        <f t="shared" si="17"/>
        <v>1292.8649745166035</v>
      </c>
      <c r="AE28" s="23">
        <f t="shared" si="16"/>
        <v>0.93432612970537499</v>
      </c>
    </row>
    <row r="29" spans="1:31" x14ac:dyDescent="0.25">
      <c r="A29" s="3" t="s">
        <v>37</v>
      </c>
      <c r="B29" s="3">
        <v>6.1506999999999996</v>
      </c>
      <c r="C29" s="23">
        <v>1E-4</v>
      </c>
      <c r="D29" s="3">
        <v>6.3529</v>
      </c>
      <c r="E29" s="23">
        <v>1E-4</v>
      </c>
      <c r="F29" s="3">
        <f t="shared" si="0"/>
        <v>0.20220000000000038</v>
      </c>
      <c r="G29" s="23">
        <f t="shared" si="2"/>
        <v>1.4142135623730951E-4</v>
      </c>
      <c r="H29" s="3">
        <v>26.353999999999999</v>
      </c>
      <c r="I29" s="23">
        <v>1E-4</v>
      </c>
      <c r="J29" s="13">
        <f t="shared" si="1"/>
        <v>20.203299999999999</v>
      </c>
      <c r="K29" s="23">
        <f t="shared" si="3"/>
        <v>1.4142135623730951E-4</v>
      </c>
      <c r="L29" s="3">
        <v>26.404499999999999</v>
      </c>
      <c r="M29" s="23">
        <v>1E-4</v>
      </c>
      <c r="N29" s="14">
        <f t="shared" si="4"/>
        <v>20.253799999999998</v>
      </c>
      <c r="O29" s="23">
        <f t="shared" si="5"/>
        <v>1.4142135623730951E-4</v>
      </c>
      <c r="P29" s="3">
        <f t="shared" si="6"/>
        <v>5.0499999999999545E-2</v>
      </c>
      <c r="Q29" s="23">
        <f t="shared" si="7"/>
        <v>1.4142135623730951E-4</v>
      </c>
      <c r="R29" s="24">
        <f t="shared" si="8"/>
        <v>4.9867185417057094</v>
      </c>
      <c r="S29" s="23">
        <f t="shared" si="9"/>
        <v>1.3964964187819619E-2</v>
      </c>
      <c r="T29" s="17">
        <f t="shared" si="10"/>
        <v>99.734370834114188</v>
      </c>
      <c r="U29" s="23">
        <f t="shared" si="11"/>
        <v>0.2792992837563924</v>
      </c>
      <c r="V29" s="3">
        <v>1.2562814070351769</v>
      </c>
      <c r="W29" s="21">
        <v>2.2319726180732453E-4</v>
      </c>
      <c r="X29" s="3">
        <v>10.046800000000001</v>
      </c>
      <c r="Y29" s="21">
        <v>1.4142135623730951E-4</v>
      </c>
      <c r="Z29" s="3">
        <f t="shared" si="12"/>
        <v>12.621608040201016</v>
      </c>
      <c r="AA29" s="23">
        <f t="shared" si="13"/>
        <v>2.2494453687684126E-3</v>
      </c>
      <c r="AB29" s="3">
        <f t="shared" si="14"/>
        <v>99.917408506429084</v>
      </c>
      <c r="AC29" s="21">
        <f t="shared" si="15"/>
        <v>6.9887057844954414E-2</v>
      </c>
      <c r="AD29" s="3">
        <f t="shared" si="17"/>
        <v>1261.1183665607948</v>
      </c>
      <c r="AE29" s="23">
        <f t="shared" si="16"/>
        <v>0.91027142238980085</v>
      </c>
    </row>
    <row r="30" spans="1:31" x14ac:dyDescent="0.25">
      <c r="A30" s="3" t="s">
        <v>38</v>
      </c>
      <c r="B30" s="3">
        <v>6.1839000000000004</v>
      </c>
      <c r="C30" s="23">
        <v>1E-4</v>
      </c>
      <c r="D30" s="3">
        <v>6.3868999999999998</v>
      </c>
      <c r="E30" s="23">
        <v>1E-4</v>
      </c>
      <c r="F30" s="3">
        <f t="shared" si="0"/>
        <v>0.2029999999999994</v>
      </c>
      <c r="G30" s="23">
        <f t="shared" si="2"/>
        <v>1.4142135623730951E-4</v>
      </c>
      <c r="H30" s="3">
        <v>26.379300000000001</v>
      </c>
      <c r="I30" s="23">
        <v>1E-4</v>
      </c>
      <c r="J30" s="13">
        <f t="shared" si="1"/>
        <v>20.195399999999999</v>
      </c>
      <c r="K30" s="23">
        <f t="shared" si="3"/>
        <v>1.4142135623730951E-4</v>
      </c>
      <c r="L30" s="3">
        <v>26.4267</v>
      </c>
      <c r="M30" s="23">
        <v>1E-4</v>
      </c>
      <c r="N30" s="14">
        <f t="shared" si="4"/>
        <v>20.242799999999999</v>
      </c>
      <c r="O30" s="23">
        <f t="shared" si="5"/>
        <v>1.4142135623730951E-4</v>
      </c>
      <c r="P30" s="3">
        <f t="shared" si="6"/>
        <v>4.7399999999999665E-2</v>
      </c>
      <c r="Q30" s="23">
        <f t="shared" si="7"/>
        <v>1.4142135623730951E-4</v>
      </c>
      <c r="R30" s="24">
        <f t="shared" si="8"/>
        <v>4.6831466002726563</v>
      </c>
      <c r="S30" s="23">
        <f t="shared" si="9"/>
        <v>1.3972547665440361E-2</v>
      </c>
      <c r="T30" s="17">
        <f t="shared" si="10"/>
        <v>93.662932005453129</v>
      </c>
      <c r="U30" s="23">
        <f t="shared" si="11"/>
        <v>0.27945095330880726</v>
      </c>
      <c r="V30" s="3">
        <v>1.2153621779290229</v>
      </c>
      <c r="W30" s="21">
        <v>2.088942240182945E-4</v>
      </c>
      <c r="X30" s="3">
        <v>10.023700000000002</v>
      </c>
      <c r="Y30" s="21">
        <v>1.4142135623730951E-4</v>
      </c>
      <c r="Z30" s="3">
        <f t="shared" si="12"/>
        <v>12.182425862907149</v>
      </c>
      <c r="AA30" s="23">
        <f t="shared" si="13"/>
        <v>2.1009355390730886E-3</v>
      </c>
      <c r="AB30" s="3">
        <f t="shared" si="14"/>
        <v>99.484729064039698</v>
      </c>
      <c r="AC30" s="21">
        <f t="shared" si="15"/>
        <v>6.9310226898291055E-2</v>
      </c>
      <c r="AD30" s="3">
        <f t="shared" si="17"/>
        <v>1211.9653363140676</v>
      </c>
      <c r="AE30" s="23">
        <f t="shared" si="16"/>
        <v>0.8698509784028815</v>
      </c>
    </row>
    <row r="31" spans="1:31" x14ac:dyDescent="0.25">
      <c r="A31" s="3" t="s">
        <v>39</v>
      </c>
      <c r="B31" s="3">
        <v>6.1468999999999996</v>
      </c>
      <c r="C31" s="23">
        <v>1E-4</v>
      </c>
      <c r="D31" s="3">
        <v>6.3486000000000002</v>
      </c>
      <c r="E31" s="23">
        <v>1E-4</v>
      </c>
      <c r="F31" s="3">
        <f t="shared" si="0"/>
        <v>0.20170000000000066</v>
      </c>
      <c r="G31" s="23">
        <f t="shared" si="2"/>
        <v>1.4142135623730951E-4</v>
      </c>
      <c r="H31" s="3">
        <v>26.4861</v>
      </c>
      <c r="I31" s="23">
        <v>1E-4</v>
      </c>
      <c r="J31" s="13">
        <f t="shared" si="1"/>
        <v>20.339200000000002</v>
      </c>
      <c r="K31" s="23">
        <f t="shared" si="3"/>
        <v>1.4142135623730951E-4</v>
      </c>
      <c r="L31" s="3">
        <v>26.3566</v>
      </c>
      <c r="M31" s="23">
        <v>1E-4</v>
      </c>
      <c r="N31" s="14">
        <f t="shared" si="4"/>
        <v>20.209700000000002</v>
      </c>
      <c r="O31" s="23">
        <f t="shared" si="5"/>
        <v>1.4142135623730951E-4</v>
      </c>
      <c r="P31" s="3">
        <f t="shared" si="6"/>
        <v>-0.12950000000000017</v>
      </c>
      <c r="Q31" s="23">
        <f t="shared" si="7"/>
        <v>1.4142135623730951E-4</v>
      </c>
      <c r="R31" s="24">
        <f t="shared" si="8"/>
        <v>-12.815628138962989</v>
      </c>
      <c r="S31" s="23">
        <f t="shared" si="9"/>
        <v>-1.3995681241551179E-2</v>
      </c>
      <c r="T31" s="17">
        <f t="shared" si="10"/>
        <v>-256.31256277925979</v>
      </c>
      <c r="U31" s="23">
        <f t="shared" si="11"/>
        <v>-0.27991362483102361</v>
      </c>
      <c r="V31" s="3">
        <v>1.1665888940737288</v>
      </c>
      <c r="W31" s="21">
        <v>1.9246451653206925E-4</v>
      </c>
      <c r="X31" s="3">
        <v>10.0503</v>
      </c>
      <c r="Y31" s="21">
        <v>1.4142135623730951E-4</v>
      </c>
      <c r="Z31" s="3">
        <f t="shared" si="12"/>
        <v>11.724568362109196</v>
      </c>
      <c r="AA31" s="23">
        <f t="shared" si="13"/>
        <v>1.9413490598291058E-3</v>
      </c>
      <c r="AB31" s="3">
        <f t="shared" si="14"/>
        <v>100.83886960832888</v>
      </c>
      <c r="AC31" s="21">
        <f t="shared" si="15"/>
        <v>7.0706350563363149E-2</v>
      </c>
      <c r="AD31" s="3">
        <f t="shared" si="17"/>
        <v>1182.2922202806672</v>
      </c>
      <c r="AE31" s="23">
        <f t="shared" si="16"/>
        <v>0.85180203988843972</v>
      </c>
    </row>
    <row r="32" spans="1:31" x14ac:dyDescent="0.25">
      <c r="A32" s="3" t="s">
        <v>40</v>
      </c>
      <c r="B32" s="3">
        <v>6.1380999999999997</v>
      </c>
      <c r="C32" s="23">
        <v>1E-4</v>
      </c>
      <c r="D32" s="3">
        <v>6.3410000000000002</v>
      </c>
      <c r="E32" s="23">
        <v>1E-4</v>
      </c>
      <c r="F32" s="3">
        <f t="shared" si="0"/>
        <v>0.20290000000000052</v>
      </c>
      <c r="G32" s="23">
        <f t="shared" si="2"/>
        <v>1.4142135623730951E-4</v>
      </c>
      <c r="H32" s="3">
        <v>26.5108</v>
      </c>
      <c r="I32" s="23">
        <v>1E-4</v>
      </c>
      <c r="J32" s="13">
        <f t="shared" si="1"/>
        <v>20.372700000000002</v>
      </c>
      <c r="K32" s="23">
        <f t="shared" si="3"/>
        <v>1.4142135623730951E-4</v>
      </c>
      <c r="L32" s="3">
        <v>26.561</v>
      </c>
      <c r="M32" s="23">
        <v>1E-4</v>
      </c>
      <c r="N32" s="14">
        <f t="shared" si="4"/>
        <v>20.422899999999998</v>
      </c>
      <c r="O32" s="23">
        <f t="shared" si="5"/>
        <v>1.4142135623730951E-4</v>
      </c>
      <c r="P32" s="3">
        <f t="shared" si="6"/>
        <v>5.0200000000000244E-2</v>
      </c>
      <c r="Q32" s="23">
        <f t="shared" si="7"/>
        <v>1.4142135623730951E-4</v>
      </c>
      <c r="R32" s="24">
        <f t="shared" si="8"/>
        <v>4.9160501202082223</v>
      </c>
      <c r="S32" s="23">
        <f t="shared" si="9"/>
        <v>1.3849334175127428E-2</v>
      </c>
      <c r="T32" s="17">
        <f t="shared" si="10"/>
        <v>98.321002404164446</v>
      </c>
      <c r="U32" s="23">
        <f t="shared" si="11"/>
        <v>0.27698668350254857</v>
      </c>
      <c r="V32" s="3">
        <v>1.3863856924996545</v>
      </c>
      <c r="W32" s="21">
        <v>2.7182107985762214E-4</v>
      </c>
      <c r="X32" s="3">
        <v>10.045400000000001</v>
      </c>
      <c r="Y32" s="21">
        <v>1.4142135623730951E-4</v>
      </c>
      <c r="Z32" s="3">
        <f t="shared" si="12"/>
        <v>13.926798835436029</v>
      </c>
      <c r="AA32" s="23">
        <f t="shared" si="13"/>
        <v>2.7375815360785676E-3</v>
      </c>
      <c r="AB32" s="3">
        <f t="shared" si="14"/>
        <v>100.40758994578584</v>
      </c>
      <c r="AC32" s="21">
        <f t="shared" si="15"/>
        <v>6.9987588790412683E-2</v>
      </c>
      <c r="AD32" s="3">
        <f>AB32*Z32</f>
        <v>1398.3563067259088</v>
      </c>
      <c r="AE32" s="23">
        <f t="shared" si="16"/>
        <v>1.0127199864951117</v>
      </c>
    </row>
    <row r="33" spans="1:31" x14ac:dyDescent="0.25">
      <c r="A33" s="3" t="s">
        <v>41</v>
      </c>
      <c r="B33" s="4">
        <v>6.1393000000000004</v>
      </c>
      <c r="C33" s="23">
        <v>1E-4</v>
      </c>
      <c r="D33" s="3">
        <v>6.34</v>
      </c>
      <c r="E33" s="23">
        <v>1E-4</v>
      </c>
      <c r="F33" s="4">
        <f t="shared" si="0"/>
        <v>0.20069999999999943</v>
      </c>
      <c r="G33" s="23">
        <f t="shared" si="2"/>
        <v>1.4142135623730951E-4</v>
      </c>
      <c r="H33" s="3">
        <v>26.4663</v>
      </c>
      <c r="I33" s="23">
        <v>1E-4</v>
      </c>
      <c r="J33" s="13">
        <f t="shared" si="1"/>
        <v>20.326999999999998</v>
      </c>
      <c r="K33" s="23">
        <f t="shared" si="3"/>
        <v>1.4142135623730951E-4</v>
      </c>
      <c r="L33" s="3">
        <v>26.5167</v>
      </c>
      <c r="M33" s="23">
        <v>1E-4</v>
      </c>
      <c r="N33" s="14">
        <f t="shared" si="4"/>
        <v>20.377400000000002</v>
      </c>
      <c r="O33" s="23">
        <f t="shared" si="5"/>
        <v>1.4142135623730951E-4</v>
      </c>
      <c r="P33" s="3">
        <f t="shared" si="6"/>
        <v>5.0399999999999778E-2</v>
      </c>
      <c r="Q33" s="23">
        <f t="shared" si="7"/>
        <v>1.4142135623730951E-4</v>
      </c>
      <c r="R33" s="24">
        <f t="shared" si="8"/>
        <v>4.9466565901439612</v>
      </c>
      <c r="S33" s="23">
        <f t="shared" si="9"/>
        <v>1.3880258403801924E-2</v>
      </c>
      <c r="T33" s="17">
        <f t="shared" si="10"/>
        <v>98.933131802879231</v>
      </c>
      <c r="U33" s="23">
        <f t="shared" si="11"/>
        <v>0.27760516807603852</v>
      </c>
      <c r="V33" s="3">
        <v>1.2043839576056843</v>
      </c>
      <c r="W33" s="21">
        <v>2.0513743552336998E-4</v>
      </c>
      <c r="X33" s="3">
        <v>10.032699999999998</v>
      </c>
      <c r="Y33" s="21">
        <v>1.4142135623730951E-4</v>
      </c>
      <c r="Z33" s="3">
        <f>X33*V33</f>
        <v>12.083222931470546</v>
      </c>
      <c r="AA33" s="23">
        <f t="shared" si="13"/>
        <v>2.0651183431360464E-3</v>
      </c>
      <c r="AB33" s="3">
        <f t="shared" ref="AB33:AB37" si="18">J33/F33</f>
        <v>101.28051818634806</v>
      </c>
      <c r="AC33" s="21">
        <f t="shared" si="15"/>
        <v>7.1369837528383731E-2</v>
      </c>
      <c r="AD33" s="3">
        <f>AB33*Z33</f>
        <v>1223.7950798605007</v>
      </c>
      <c r="AE33" s="23">
        <f t="shared" si="16"/>
        <v>0.8873790415795324</v>
      </c>
    </row>
    <row r="34" spans="1:31" x14ac:dyDescent="0.25">
      <c r="A34" s="3" t="s">
        <v>42</v>
      </c>
      <c r="B34" s="4">
        <v>6.1322999999999999</v>
      </c>
      <c r="C34" s="23">
        <v>1E-4</v>
      </c>
      <c r="D34" s="3">
        <v>6.3338999999999999</v>
      </c>
      <c r="E34" s="23">
        <v>1E-4</v>
      </c>
      <c r="F34" s="4">
        <f t="shared" si="0"/>
        <v>0.2016</v>
      </c>
      <c r="G34" s="23">
        <f t="shared" si="2"/>
        <v>1.4142135623730951E-4</v>
      </c>
      <c r="H34" s="3">
        <v>26.366800000000001</v>
      </c>
      <c r="I34" s="23">
        <v>1E-4</v>
      </c>
      <c r="J34" s="13">
        <f t="shared" si="1"/>
        <v>20.234500000000001</v>
      </c>
      <c r="K34" s="23">
        <f t="shared" si="3"/>
        <v>1.4142135623730951E-4</v>
      </c>
      <c r="L34" s="3">
        <v>26.417300000000001</v>
      </c>
      <c r="M34" s="23">
        <v>1E-4</v>
      </c>
      <c r="N34" s="14">
        <f t="shared" si="4"/>
        <v>20.285</v>
      </c>
      <c r="O34" s="23">
        <f t="shared" si="5"/>
        <v>1.4142135623730951E-4</v>
      </c>
      <c r="P34" s="3">
        <f t="shared" si="6"/>
        <v>5.0499999999999545E-2</v>
      </c>
      <c r="Q34" s="23">
        <f t="shared" si="7"/>
        <v>1.4142135623730951E-4</v>
      </c>
      <c r="R34" s="24">
        <f t="shared" si="8"/>
        <v>4.9790485580477739</v>
      </c>
      <c r="S34" s="23">
        <f t="shared" si="9"/>
        <v>1.3943484789982934E-2</v>
      </c>
      <c r="T34" s="17">
        <f t="shared" si="10"/>
        <v>99.580971160955471</v>
      </c>
      <c r="U34" s="23">
        <f t="shared" si="11"/>
        <v>0.27886969579965865</v>
      </c>
      <c r="V34" s="3">
        <v>1.2054001928640308</v>
      </c>
      <c r="W34" s="21">
        <v>2.0548376336010807E-4</v>
      </c>
      <c r="X34" s="3">
        <v>10.0289</v>
      </c>
      <c r="Y34" s="21">
        <v>1.4142135623730951E-4</v>
      </c>
      <c r="Z34" s="3">
        <f t="shared" ref="Z34:Z37" si="19">X34*V34</f>
        <v>12.088837994214078</v>
      </c>
      <c r="AA34" s="23">
        <f t="shared" si="13"/>
        <v>2.0678147852321908E-3</v>
      </c>
      <c r="AB34" s="3">
        <f t="shared" si="18"/>
        <v>100.36954365079366</v>
      </c>
      <c r="AC34" s="21">
        <f t="shared" si="15"/>
        <v>7.0412209691798927E-2</v>
      </c>
      <c r="AD34" s="3">
        <f t="shared" ref="AD34:AD37" si="20">AB34*Z34</f>
        <v>1213.3511527476428</v>
      </c>
      <c r="AE34" s="23">
        <f t="shared" si="16"/>
        <v>0.87613907808821434</v>
      </c>
    </row>
    <row r="35" spans="1:31" x14ac:dyDescent="0.25">
      <c r="A35" s="3" t="s">
        <v>43</v>
      </c>
      <c r="B35" s="4">
        <v>6.1390000000000002</v>
      </c>
      <c r="C35" s="23">
        <v>1E-4</v>
      </c>
      <c r="D35" s="3">
        <v>6.3403</v>
      </c>
      <c r="E35" s="23">
        <v>1E-4</v>
      </c>
      <c r="F35" s="4">
        <f t="shared" si="0"/>
        <v>0.20129999999999981</v>
      </c>
      <c r="G35" s="23">
        <f t="shared" si="2"/>
        <v>1.4142135623730951E-4</v>
      </c>
      <c r="H35" s="3">
        <v>26.404299999999999</v>
      </c>
      <c r="I35" s="23">
        <v>1E-4</v>
      </c>
      <c r="J35" s="13">
        <f t="shared" si="1"/>
        <v>20.2653</v>
      </c>
      <c r="K35" s="23">
        <f t="shared" si="3"/>
        <v>1.4142135623730951E-4</v>
      </c>
      <c r="L35" s="3">
        <v>26.454599999999999</v>
      </c>
      <c r="M35" s="23">
        <v>1E-4</v>
      </c>
      <c r="N35" s="14">
        <f t="shared" si="4"/>
        <v>20.3156</v>
      </c>
      <c r="O35" s="23">
        <f t="shared" si="5"/>
        <v>1.4142135623730951E-4</v>
      </c>
      <c r="P35" s="3">
        <f t="shared" si="6"/>
        <v>5.0300000000000011E-2</v>
      </c>
      <c r="Q35" s="23">
        <f t="shared" si="7"/>
        <v>1.4142135623730951E-4</v>
      </c>
      <c r="R35" s="24">
        <f t="shared" si="8"/>
        <v>4.9518596546496303</v>
      </c>
      <c r="S35" s="23">
        <f t="shared" si="9"/>
        <v>1.3922482201781898E-2</v>
      </c>
      <c r="T35" s="17">
        <f t="shared" si="10"/>
        <v>99.037193092992609</v>
      </c>
      <c r="U35" s="23">
        <f t="shared" si="11"/>
        <v>0.27844964403563799</v>
      </c>
      <c r="V35" s="3">
        <v>1.2353304508956147</v>
      </c>
      <c r="W35" s="21">
        <v>2.1581483356010491E-4</v>
      </c>
      <c r="X35" s="3">
        <v>10.038599999999999</v>
      </c>
      <c r="Y35" s="21">
        <v>1.4142135623730951E-4</v>
      </c>
      <c r="Z35" s="3">
        <f t="shared" si="19"/>
        <v>12.400988264360716</v>
      </c>
      <c r="AA35" s="23">
        <f t="shared" si="13"/>
        <v>2.1735112528065686E-3</v>
      </c>
      <c r="AB35" s="3">
        <f t="shared" si="18"/>
        <v>100.67213114754108</v>
      </c>
      <c r="AC35" s="21">
        <f t="shared" si="15"/>
        <v>7.0729715303962867E-2</v>
      </c>
      <c r="AD35" s="3">
        <f t="shared" si="20"/>
        <v>1248.4339169088398</v>
      </c>
      <c r="AE35" s="23">
        <f t="shared" si="16"/>
        <v>0.90399962923557564</v>
      </c>
    </row>
    <row r="36" spans="1:31" x14ac:dyDescent="0.25">
      <c r="A36" s="3" t="s">
        <v>44</v>
      </c>
      <c r="B36" s="4">
        <v>6.1215999999999999</v>
      </c>
      <c r="C36" s="23">
        <v>1E-4</v>
      </c>
      <c r="D36" s="3">
        <v>6.3243999999999998</v>
      </c>
      <c r="E36" s="23">
        <v>1E-4</v>
      </c>
      <c r="F36" s="4">
        <f t="shared" si="0"/>
        <v>0.20279999999999987</v>
      </c>
      <c r="G36" s="23">
        <f t="shared" si="2"/>
        <v>1.4142135623730951E-4</v>
      </c>
      <c r="H36" s="3">
        <v>26.485099999999999</v>
      </c>
      <c r="I36" s="23">
        <v>1E-4</v>
      </c>
      <c r="J36" s="13">
        <f t="shared" si="1"/>
        <v>20.363499999999998</v>
      </c>
      <c r="K36" s="23">
        <f t="shared" si="3"/>
        <v>1.4142135623730951E-4</v>
      </c>
      <c r="L36" s="3">
        <v>26.535399999999999</v>
      </c>
      <c r="M36" s="23">
        <v>1E-4</v>
      </c>
      <c r="N36" s="14">
        <f t="shared" si="4"/>
        <v>20.413799999999998</v>
      </c>
      <c r="O36" s="23">
        <f t="shared" si="5"/>
        <v>1.4142135623730951E-4</v>
      </c>
      <c r="P36" s="3">
        <f t="shared" si="6"/>
        <v>5.0300000000000011E-2</v>
      </c>
      <c r="Q36" s="23">
        <f t="shared" si="7"/>
        <v>1.4142135623730951E-4</v>
      </c>
      <c r="R36" s="24">
        <f t="shared" si="8"/>
        <v>4.9280388756625433</v>
      </c>
      <c r="S36" s="23">
        <f t="shared" si="9"/>
        <v>1.3855508092455934E-2</v>
      </c>
      <c r="T36" s="17">
        <f t="shared" si="10"/>
        <v>98.560777513250869</v>
      </c>
      <c r="U36" s="23">
        <f t="shared" si="11"/>
        <v>0.27711016184911869</v>
      </c>
      <c r="V36" s="3">
        <v>1.1957431543704404</v>
      </c>
      <c r="W36" s="21">
        <v>2.0220449432326455E-4</v>
      </c>
      <c r="X36" s="3">
        <v>10.041799999999999</v>
      </c>
      <c r="Y36" s="21">
        <v>1.4142135623730951E-4</v>
      </c>
      <c r="Z36" s="3">
        <f t="shared" si="19"/>
        <v>12.007413607557087</v>
      </c>
      <c r="AA36" s="23">
        <f t="shared" si="13"/>
        <v>2.0375265570713882E-3</v>
      </c>
      <c r="AB36" s="3">
        <f t="shared" si="18"/>
        <v>100.4117357001973</v>
      </c>
      <c r="AC36" s="21">
        <f t="shared" si="15"/>
        <v>7.0024990309231969E-2</v>
      </c>
      <c r="AD36" s="3">
        <f t="shared" si="20"/>
        <v>1205.6852416049749</v>
      </c>
      <c r="AE36" s="23">
        <f t="shared" si="16"/>
        <v>0.86535214841816055</v>
      </c>
    </row>
    <row r="37" spans="1:31" x14ac:dyDescent="0.25">
      <c r="A37" s="3" t="s">
        <v>45</v>
      </c>
      <c r="B37" s="4">
        <v>6.1291000000000002</v>
      </c>
      <c r="C37" s="23">
        <v>1E-4</v>
      </c>
      <c r="D37" s="3">
        <v>6.3319999999999999</v>
      </c>
      <c r="E37" s="23">
        <v>1E-4</v>
      </c>
      <c r="F37" s="4">
        <f t="shared" si="0"/>
        <v>0.20289999999999964</v>
      </c>
      <c r="G37" s="23">
        <f t="shared" si="2"/>
        <v>1.4142135623730951E-4</v>
      </c>
      <c r="H37" s="3">
        <v>26.305199999999999</v>
      </c>
      <c r="I37" s="23">
        <v>1E-4</v>
      </c>
      <c r="J37" s="13">
        <f t="shared" si="1"/>
        <v>20.176099999999998</v>
      </c>
      <c r="K37" s="23">
        <f t="shared" si="3"/>
        <v>1.4142135623730951E-4</v>
      </c>
      <c r="L37" s="3">
        <v>26.356000000000002</v>
      </c>
      <c r="M37" s="23">
        <v>1E-4</v>
      </c>
      <c r="N37" s="14">
        <f t="shared" si="4"/>
        <v>20.226900000000001</v>
      </c>
      <c r="O37" s="23">
        <f t="shared" si="5"/>
        <v>1.4142135623730951E-4</v>
      </c>
      <c r="P37" s="3">
        <f t="shared" si="6"/>
        <v>5.0800000000002399E-2</v>
      </c>
      <c r="Q37" s="23">
        <f t="shared" si="7"/>
        <v>1.4142135623730951E-4</v>
      </c>
      <c r="R37" s="24">
        <f t="shared" si="8"/>
        <v>5.0230139072227971</v>
      </c>
      <c r="S37" s="23">
        <f t="shared" si="9"/>
        <v>1.3983536998356612E-2</v>
      </c>
      <c r="T37" s="17">
        <f t="shared" si="10"/>
        <v>100.46027814445596</v>
      </c>
      <c r="U37" s="23">
        <f t="shared" si="11"/>
        <v>0.27967073996713226</v>
      </c>
      <c r="V37" s="3">
        <v>1.2130033964095088</v>
      </c>
      <c r="W37" s="21">
        <v>2.0808416477522486E-4</v>
      </c>
      <c r="X37" s="3">
        <v>10.038700000000002</v>
      </c>
      <c r="Y37" s="21">
        <v>1.4142135623730951E-4</v>
      </c>
      <c r="Z37" s="3">
        <f t="shared" si="19"/>
        <v>12.176977195536139</v>
      </c>
      <c r="AA37" s="23">
        <f t="shared" si="13"/>
        <v>2.0959264771257609E-3</v>
      </c>
      <c r="AB37" s="3">
        <f t="shared" si="18"/>
        <v>99.438639724002144</v>
      </c>
      <c r="AC37" s="21">
        <f t="shared" si="15"/>
        <v>6.9312264035436444E-2</v>
      </c>
      <c r="AD37" s="3">
        <f t="shared" si="20"/>
        <v>1210.8620482743081</v>
      </c>
      <c r="AE37" s="23">
        <f t="shared" si="16"/>
        <v>0.86936566236343382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2021-06-21T17:23:02Z</dcterms:modified>
</cp:coreProperties>
</file>